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al.ograk\Desktop\"/>
    </mc:Choice>
  </mc:AlternateContent>
  <bookViews>
    <workbookView xWindow="0" yWindow="0" windowWidth="28800" windowHeight="12315"/>
  </bookViews>
  <sheets>
    <sheet name="Sayfa1 (2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D6" i="4"/>
  <c r="E6" i="4" s="1"/>
  <c r="H6" i="4"/>
  <c r="B7" i="4"/>
  <c r="C7" i="4" s="1"/>
  <c r="B8" i="4"/>
  <c r="D8" i="4" s="1"/>
  <c r="E8" i="4" s="1"/>
  <c r="B9" i="4"/>
  <c r="H9" i="4" s="1"/>
  <c r="B10" i="4"/>
  <c r="H10" i="4" s="1"/>
  <c r="B11" i="4"/>
  <c r="H11" i="4" s="1"/>
  <c r="C10" i="4" l="1"/>
  <c r="C9" i="4"/>
  <c r="H4" i="4"/>
  <c r="D11" i="4"/>
  <c r="E11" i="4" s="1"/>
  <c r="D9" i="4"/>
  <c r="E9" i="4" s="1"/>
  <c r="C8" i="4"/>
  <c r="D5" i="4"/>
  <c r="E5" i="4" s="1"/>
  <c r="D4" i="4"/>
  <c r="E4" i="4" s="1"/>
  <c r="H5" i="4"/>
  <c r="D10" i="4"/>
  <c r="E10" i="4" s="1"/>
  <c r="C11" i="4"/>
  <c r="H7" i="4"/>
  <c r="H8" i="4"/>
  <c r="D7" i="4"/>
  <c r="E7" i="4" s="1"/>
  <c r="D3" i="4"/>
  <c r="E3" i="4" s="1"/>
  <c r="B15" i="4" l="1"/>
  <c r="B14" i="4"/>
  <c r="B13" i="4"/>
  <c r="B12" i="4"/>
  <c r="H12" i="4" l="1"/>
  <c r="D13" i="4"/>
  <c r="E13" i="4" s="1"/>
  <c r="H14" i="4"/>
  <c r="H15" i="4"/>
  <c r="C14" i="4"/>
  <c r="C15" i="4"/>
  <c r="H13" i="4"/>
  <c r="C12" i="4"/>
  <c r="D12" i="4"/>
  <c r="E12" i="4" s="1"/>
  <c r="H16" i="4"/>
  <c r="C13" i="4"/>
</calcChain>
</file>

<file path=xl/sharedStrings.xml><?xml version="1.0" encoding="utf-8"?>
<sst xmlns="http://schemas.openxmlformats.org/spreadsheetml/2006/main" count="36" uniqueCount="35">
  <si>
    <t>BELGE GRUBUNUN YÜKLENEBİLECEĞİ İŞ</t>
  </si>
  <si>
    <t>BELGE GRUBU</t>
  </si>
  <si>
    <t>A</t>
  </si>
  <si>
    <t>B</t>
  </si>
  <si>
    <t>C</t>
  </si>
  <si>
    <t>D</t>
  </si>
  <si>
    <t>E</t>
  </si>
  <si>
    <t>F</t>
  </si>
  <si>
    <t>G</t>
  </si>
  <si>
    <t>H</t>
  </si>
  <si>
    <t>SINIRSIZ</t>
  </si>
  <si>
    <t>YOK</t>
  </si>
  <si>
    <r>
      <t xml:space="preserve">MYK İŞ GÜCÜ                     </t>
    </r>
    <r>
      <rPr>
        <i/>
        <sz val="10"/>
        <color theme="1"/>
        <rFont val="Calibri"/>
        <family val="2"/>
        <charset val="162"/>
        <scheme val="minor"/>
      </rPr>
      <t>(2 MART 2022'YE KADAR YOK)</t>
    </r>
  </si>
  <si>
    <r>
      <t xml:space="preserve">TEKNİK İŞ GÜCÜ              </t>
    </r>
    <r>
      <rPr>
        <i/>
        <sz val="10"/>
        <color theme="1"/>
        <rFont val="Calibri"/>
        <family val="2"/>
        <charset val="162"/>
        <scheme val="minor"/>
      </rPr>
      <t>(2 MART 2022'YE KADAR YOK)</t>
    </r>
  </si>
  <si>
    <t xml:space="preserve">*İŞ GÜCÜ İÇİN ;BAŞVURUDAN  BİR ÖNCEKİ YIL İÇİNDE İŞVEREN VEYA ALT İŞVEREN TARAFINDAN İSTİHDAM EDİLEN YILLIK ORTALAMA İŞ GÜCÜ.BU KRİTERİ SAĞLAMAYANLAR İÇİN SON 3 YILA KADAR OLAN YILLARIN BELGELERİ SUNULABİLİR.(BELGELERİ SUNULAN YILLARIN ORTALAMALARI)                                                                         </t>
  </si>
  <si>
    <t xml:space="preserve">*İŞ DENEYİMİNİN DEĞERLENDİRİLMESİNDE ;SON 15 YIL İÇERİSİNDE ALINMIŞ  İŞ DENEYİM BELGELERİNİN EN FAZLA MİKTARDA OLANIN 2 KATI  VEYA DAHA BÜYÜK SONUÇ VERMEK ŞARTIYLA BİTİRİLEN İŞLER İÇİNDE GERİYE DOĞRU SON 5 YIL İÇİNDE BİTİRDİĞİ İŞLERİN BEDELİNİN TOPLAMI ALINARAK İŞ DENEYİM TUTARI BELİRLENİR. (TOPLAMA İŞLEMİNDE SON 15 YIL İÇERİSİNDEKİ EN BÜYÜK İŞİN İŞ DENEYİM MİKTARININ ÜÇ KATINDAN FAZLASI DİKKATE ALINMAZ)           </t>
  </si>
  <si>
    <t>*TABLODA BELİRTİLEN  "BELGE GRUBUNUN  YÜKLENEBİLECEĞİ AZAMİ İŞ"; TEK SEFERDE YAPILABİLECEK AZAMİ  İŞİ İFADE EDER.YANİ YÜKLENİLEN İŞLERİN TOPLAM MALİYETİ , KENDİ GRUBUNUN  AZAMİ YÜKLENEBİLECEĞİ İŞ SINIRINI GEÇMEDİĞİ TAKDİRDE BİR KAÇ İŞ BİR ARADA ALINABİLİR.İŞLER TAMAMLANDIKÇA YENİ İŞ ALMA İMKANI DOĞAR.</t>
  </si>
  <si>
    <t>&gt;0,5  &gt;0,1  &lt;0,75</t>
  </si>
  <si>
    <t>B1</t>
  </si>
  <si>
    <t>C1</t>
  </si>
  <si>
    <t>D1</t>
  </si>
  <si>
    <t>E1</t>
  </si>
  <si>
    <t>F1</t>
  </si>
  <si>
    <t>G1</t>
  </si>
  <si>
    <t>İŞ DENEYİM TUTARI</t>
  </si>
  <si>
    <r>
      <t xml:space="preserve">BANKA REFERANS MEKTUBU  </t>
    </r>
    <r>
      <rPr>
        <b/>
        <sz val="11"/>
        <color theme="1"/>
        <rFont val="Arial Tur"/>
        <charset val="162"/>
      </rPr>
      <t>&gt;……</t>
    </r>
  </si>
  <si>
    <t>İŞ   HACMİ                (CİRO) &gt;……</t>
  </si>
  <si>
    <t>YAPI YAKLAŞIK MALİYETİ  &lt; ..</t>
  </si>
  <si>
    <t>Grup Tayini / İtiraz / Yenileme / Aktivasyon Ücreti</t>
  </si>
  <si>
    <t>SIRA NO</t>
  </si>
  <si>
    <t>yapım işi ciro               (CİRO) &gt;……</t>
  </si>
  <si>
    <t>YAPI MÜTEAHHİTLİĞİ 
BAŞVURU ÜCRETLERİ</t>
  </si>
  <si>
    <t>Grup Kayıt
Ücreti</t>
  </si>
  <si>
    <t>İŞ DENEYİMİ ARANMAZ
1.788.750,00</t>
  </si>
  <si>
    <r>
      <t xml:space="preserve">YETKİ BELGESİ GRUBU BELİRLEME KRİTERLERİ   </t>
    </r>
    <r>
      <rPr>
        <sz val="12"/>
        <color theme="1"/>
        <rFont val="Calibri"/>
        <family val="2"/>
        <charset val="162"/>
        <scheme val="minor"/>
      </rPr>
      <t xml:space="preserve">                                                 </t>
    </r>
    <r>
      <rPr>
        <i/>
        <sz val="12"/>
        <color theme="1"/>
        <rFont val="Calibri"/>
        <family val="2"/>
        <charset val="162"/>
        <scheme val="minor"/>
      </rPr>
      <t xml:space="preserve">                                                                                                                           (2021 Yıl)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</si>
</sst>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rial Tur"/>
      <charset val="162"/>
    </font>
    <font>
      <i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Normal="100" workbookViewId="0">
      <selection activeCell="B1" sqref="B1:G1"/>
    </sheetView>
  </sheetViews>
  <sheetFormatPr defaultRowHeight="15" x14ac:dyDescent="0.25"/>
  <cols>
    <col min="1" max="1" width="5.7109375" bestFit="1" customWidth="1"/>
    <col min="2" max="2" width="18.5703125" bestFit="1" customWidth="1"/>
    <col min="3" max="3" width="17.28515625" customWidth="1"/>
    <col min="4" max="5" width="16.85546875" customWidth="1"/>
    <col min="6" max="6" width="10.85546875" bestFit="1" customWidth="1"/>
    <col min="7" max="7" width="10.85546875" customWidth="1"/>
    <col min="8" max="8" width="20.5703125" bestFit="1" customWidth="1"/>
    <col min="9" max="9" width="12.7109375" customWidth="1"/>
    <col min="10" max="10" width="5.5703125" bestFit="1" customWidth="1"/>
    <col min="11" max="11" width="12.7109375" customWidth="1"/>
    <col min="12" max="12" width="5.5703125" bestFit="1" customWidth="1"/>
  </cols>
  <sheetData>
    <row r="1" spans="1:12" ht="52.5" customHeight="1" x14ac:dyDescent="0.25">
      <c r="A1" s="12"/>
      <c r="B1" s="22" t="s">
        <v>34</v>
      </c>
      <c r="C1" s="22"/>
      <c r="D1" s="22"/>
      <c r="E1" s="22"/>
      <c r="F1" s="22"/>
      <c r="G1" s="22"/>
      <c r="H1" s="13" t="s">
        <v>0</v>
      </c>
      <c r="I1" s="22" t="s">
        <v>31</v>
      </c>
      <c r="J1" s="22"/>
      <c r="K1" s="22"/>
      <c r="L1" s="23"/>
    </row>
    <row r="2" spans="1:12" ht="68.25" x14ac:dyDescent="0.25">
      <c r="A2" s="14" t="s">
        <v>1</v>
      </c>
      <c r="B2" s="3" t="s">
        <v>24</v>
      </c>
      <c r="C2" s="3" t="s">
        <v>25</v>
      </c>
      <c r="D2" s="3" t="s">
        <v>26</v>
      </c>
      <c r="E2" s="3" t="s">
        <v>30</v>
      </c>
      <c r="F2" s="3" t="s">
        <v>13</v>
      </c>
      <c r="G2" s="3" t="s">
        <v>12</v>
      </c>
      <c r="H2" s="3" t="s">
        <v>27</v>
      </c>
      <c r="I2" s="3" t="s">
        <v>32</v>
      </c>
      <c r="J2" s="3" t="s">
        <v>29</v>
      </c>
      <c r="K2" s="15" t="s">
        <v>28</v>
      </c>
      <c r="L2" s="15" t="s">
        <v>29</v>
      </c>
    </row>
    <row r="3" spans="1:12" ht="18" customHeight="1" x14ac:dyDescent="0.25">
      <c r="A3" s="7" t="s">
        <v>2</v>
      </c>
      <c r="B3" s="9">
        <v>143100000</v>
      </c>
      <c r="C3" s="9">
        <f t="shared" ref="C3:C15" si="0">B3*5/100</f>
        <v>7155000</v>
      </c>
      <c r="D3" s="9">
        <f t="shared" ref="D3:D11" si="1">B3*20/100</f>
        <v>28620000</v>
      </c>
      <c r="E3" s="9">
        <f>D3*0.8</f>
        <v>22896000</v>
      </c>
      <c r="F3" s="6">
        <v>8</v>
      </c>
      <c r="G3" s="6">
        <v>50</v>
      </c>
      <c r="H3" s="10" t="s">
        <v>10</v>
      </c>
      <c r="I3" s="9">
        <v>30000</v>
      </c>
      <c r="J3" s="16">
        <v>1009</v>
      </c>
      <c r="K3" s="9">
        <v>7500</v>
      </c>
      <c r="L3" s="16">
        <v>1001</v>
      </c>
    </row>
    <row r="4" spans="1:12" ht="18" customHeight="1" x14ac:dyDescent="0.25">
      <c r="A4" s="7" t="s">
        <v>3</v>
      </c>
      <c r="B4" s="9">
        <v>100170000</v>
      </c>
      <c r="C4" s="9">
        <f t="shared" si="0"/>
        <v>5008500</v>
      </c>
      <c r="D4" s="9">
        <f t="shared" si="1"/>
        <v>20034000</v>
      </c>
      <c r="E4" s="9">
        <f t="shared" ref="E4:E13" si="2">D4*0.8</f>
        <v>16027200</v>
      </c>
      <c r="F4" s="6">
        <v>6</v>
      </c>
      <c r="G4" s="6">
        <v>24</v>
      </c>
      <c r="H4" s="9">
        <f t="shared" ref="H4:H10" si="3">B4</f>
        <v>100170000</v>
      </c>
      <c r="I4" s="9">
        <v>22600</v>
      </c>
      <c r="J4" s="16">
        <v>1008</v>
      </c>
      <c r="K4" s="9">
        <v>5750</v>
      </c>
      <c r="L4" s="16">
        <v>1000</v>
      </c>
    </row>
    <row r="5" spans="1:12" ht="18" customHeight="1" x14ac:dyDescent="0.25">
      <c r="A5" s="7" t="s">
        <v>18</v>
      </c>
      <c r="B5" s="9">
        <v>85860000</v>
      </c>
      <c r="C5" s="9">
        <f t="shared" si="0"/>
        <v>4293000</v>
      </c>
      <c r="D5" s="9">
        <f t="shared" si="1"/>
        <v>17172000</v>
      </c>
      <c r="E5" s="9">
        <f t="shared" si="2"/>
        <v>13737600</v>
      </c>
      <c r="F5" s="6">
        <v>4</v>
      </c>
      <c r="G5" s="6">
        <v>18</v>
      </c>
      <c r="H5" s="9">
        <f t="shared" si="3"/>
        <v>85860000</v>
      </c>
      <c r="I5" s="9">
        <v>20150</v>
      </c>
      <c r="J5" s="16">
        <v>1021</v>
      </c>
      <c r="K5" s="9">
        <v>5050</v>
      </c>
      <c r="L5" s="16">
        <v>1015</v>
      </c>
    </row>
    <row r="6" spans="1:12" ht="18" customHeight="1" x14ac:dyDescent="0.25">
      <c r="A6" s="7" t="s">
        <v>4</v>
      </c>
      <c r="B6" s="9">
        <v>71550000</v>
      </c>
      <c r="C6" s="9">
        <f t="shared" si="0"/>
        <v>3577500</v>
      </c>
      <c r="D6" s="9">
        <f t="shared" si="1"/>
        <v>14310000</v>
      </c>
      <c r="E6" s="9">
        <f t="shared" si="2"/>
        <v>11448000</v>
      </c>
      <c r="F6" s="6">
        <v>3</v>
      </c>
      <c r="G6" s="6">
        <v>12</v>
      </c>
      <c r="H6" s="9">
        <f t="shared" si="3"/>
        <v>71550000</v>
      </c>
      <c r="I6" s="9">
        <v>17000</v>
      </c>
      <c r="J6" s="16">
        <v>1007</v>
      </c>
      <c r="K6" s="9">
        <v>4350</v>
      </c>
      <c r="L6" s="16">
        <v>999</v>
      </c>
    </row>
    <row r="7" spans="1:12" ht="18" customHeight="1" x14ac:dyDescent="0.25">
      <c r="A7" s="7" t="s">
        <v>19</v>
      </c>
      <c r="B7" s="9">
        <f>B6*5/6</f>
        <v>59625000</v>
      </c>
      <c r="C7" s="9">
        <f t="shared" si="0"/>
        <v>2981250</v>
      </c>
      <c r="D7" s="9">
        <f t="shared" si="1"/>
        <v>11925000</v>
      </c>
      <c r="E7" s="9">
        <f t="shared" si="2"/>
        <v>9540000</v>
      </c>
      <c r="F7" s="6">
        <v>3</v>
      </c>
      <c r="G7" s="6">
        <v>10</v>
      </c>
      <c r="H7" s="9">
        <f t="shared" si="3"/>
        <v>59625000</v>
      </c>
      <c r="I7" s="9">
        <v>15100</v>
      </c>
      <c r="J7" s="16">
        <v>1020</v>
      </c>
      <c r="K7" s="9">
        <v>3750</v>
      </c>
      <c r="L7" s="16">
        <v>1014</v>
      </c>
    </row>
    <row r="8" spans="1:12" ht="18" customHeight="1" x14ac:dyDescent="0.25">
      <c r="A8" s="7" t="s">
        <v>5</v>
      </c>
      <c r="B8" s="9">
        <f>B6*2/3</f>
        <v>47700000</v>
      </c>
      <c r="C8" s="9">
        <f t="shared" si="0"/>
        <v>2385000</v>
      </c>
      <c r="D8" s="9">
        <f t="shared" si="1"/>
        <v>9540000</v>
      </c>
      <c r="E8" s="9">
        <f t="shared" si="2"/>
        <v>7632000</v>
      </c>
      <c r="F8" s="6">
        <v>2</v>
      </c>
      <c r="G8" s="6">
        <v>9</v>
      </c>
      <c r="H8" s="9">
        <f t="shared" si="3"/>
        <v>47700000</v>
      </c>
      <c r="I8" s="9">
        <v>12700</v>
      </c>
      <c r="J8" s="16">
        <v>1006</v>
      </c>
      <c r="K8" s="9">
        <v>3150</v>
      </c>
      <c r="L8" s="16">
        <v>998</v>
      </c>
    </row>
    <row r="9" spans="1:12" ht="18" customHeight="1" x14ac:dyDescent="0.25">
      <c r="A9" s="7" t="s">
        <v>20</v>
      </c>
      <c r="B9" s="9">
        <f>B6*1/2</f>
        <v>35775000</v>
      </c>
      <c r="C9" s="9">
        <f t="shared" si="0"/>
        <v>1788750</v>
      </c>
      <c r="D9" s="9">
        <f t="shared" si="1"/>
        <v>7155000</v>
      </c>
      <c r="E9" s="9">
        <f t="shared" si="2"/>
        <v>5724000</v>
      </c>
      <c r="F9" s="6">
        <v>2</v>
      </c>
      <c r="G9" s="6">
        <v>8</v>
      </c>
      <c r="H9" s="9">
        <f t="shared" si="3"/>
        <v>35775000</v>
      </c>
      <c r="I9" s="9">
        <v>10800</v>
      </c>
      <c r="J9" s="16">
        <v>1019</v>
      </c>
      <c r="K9" s="9">
        <v>2700</v>
      </c>
      <c r="L9" s="16">
        <v>1013</v>
      </c>
    </row>
    <row r="10" spans="1:12" ht="18" customHeight="1" x14ac:dyDescent="0.25">
      <c r="A10" s="7" t="s">
        <v>6</v>
      </c>
      <c r="B10" s="9">
        <f>B6*1/3</f>
        <v>23850000</v>
      </c>
      <c r="C10" s="9">
        <f t="shared" si="0"/>
        <v>1192500</v>
      </c>
      <c r="D10" s="9">
        <f t="shared" si="1"/>
        <v>4770000</v>
      </c>
      <c r="E10" s="9">
        <f t="shared" si="2"/>
        <v>3816000</v>
      </c>
      <c r="F10" s="6">
        <v>2</v>
      </c>
      <c r="G10" s="6">
        <v>6</v>
      </c>
      <c r="H10" s="9">
        <f t="shared" si="3"/>
        <v>23850000</v>
      </c>
      <c r="I10" s="9">
        <v>8500</v>
      </c>
      <c r="J10" s="16">
        <v>1005</v>
      </c>
      <c r="K10" s="9">
        <v>2200</v>
      </c>
      <c r="L10" s="16">
        <v>997</v>
      </c>
    </row>
    <row r="11" spans="1:12" ht="18" customHeight="1" x14ac:dyDescent="0.25">
      <c r="A11" s="7" t="s">
        <v>21</v>
      </c>
      <c r="B11" s="9">
        <f>B6*1/5</f>
        <v>14310000</v>
      </c>
      <c r="C11" s="9">
        <f t="shared" si="0"/>
        <v>715500</v>
      </c>
      <c r="D11" s="9">
        <f t="shared" si="1"/>
        <v>2862000</v>
      </c>
      <c r="E11" s="9">
        <f t="shared" si="2"/>
        <v>2289600</v>
      </c>
      <c r="F11" s="6">
        <v>2</v>
      </c>
      <c r="G11" s="6">
        <v>5</v>
      </c>
      <c r="H11" s="9">
        <f>B11*4/3</f>
        <v>19080000</v>
      </c>
      <c r="I11" s="9">
        <v>7200</v>
      </c>
      <c r="J11" s="16">
        <v>1018</v>
      </c>
      <c r="K11" s="9">
        <v>1800</v>
      </c>
      <c r="L11" s="16">
        <v>1012</v>
      </c>
    </row>
    <row r="12" spans="1:12" ht="18" customHeight="1" x14ac:dyDescent="0.25">
      <c r="A12" s="7" t="s">
        <v>7</v>
      </c>
      <c r="B12" s="9">
        <f>B6*1/10</f>
        <v>7155000</v>
      </c>
      <c r="C12" s="9">
        <f t="shared" si="0"/>
        <v>357750</v>
      </c>
      <c r="D12" s="9">
        <f>B12*10/100</f>
        <v>715500</v>
      </c>
      <c r="E12" s="9">
        <f t="shared" si="2"/>
        <v>572400</v>
      </c>
      <c r="F12" s="6">
        <v>1</v>
      </c>
      <c r="G12" s="6">
        <v>3</v>
      </c>
      <c r="H12" s="9">
        <f>B12*2</f>
        <v>14310000</v>
      </c>
      <c r="I12" s="9">
        <v>5750</v>
      </c>
      <c r="J12" s="16">
        <v>1004</v>
      </c>
      <c r="K12" s="9">
        <v>1400</v>
      </c>
      <c r="L12" s="16">
        <v>996</v>
      </c>
    </row>
    <row r="13" spans="1:12" ht="18" customHeight="1" x14ac:dyDescent="0.25">
      <c r="A13" s="7" t="s">
        <v>22</v>
      </c>
      <c r="B13" s="9">
        <f>B6*17/200</f>
        <v>6081750</v>
      </c>
      <c r="C13" s="9">
        <f t="shared" si="0"/>
        <v>304087.5</v>
      </c>
      <c r="D13" s="9">
        <f>B13*10/100</f>
        <v>608175</v>
      </c>
      <c r="E13" s="9">
        <f t="shared" si="2"/>
        <v>486540</v>
      </c>
      <c r="F13" s="6">
        <v>1</v>
      </c>
      <c r="G13" s="6">
        <v>3</v>
      </c>
      <c r="H13" s="9">
        <f>B13*1.75</f>
        <v>10643062.5</v>
      </c>
      <c r="I13" s="9">
        <v>4800</v>
      </c>
      <c r="J13" s="16">
        <v>1017</v>
      </c>
      <c r="K13" s="9">
        <v>1150</v>
      </c>
      <c r="L13" s="16">
        <v>1011</v>
      </c>
    </row>
    <row r="14" spans="1:12" ht="18" customHeight="1" x14ac:dyDescent="0.25">
      <c r="A14" s="7" t="s">
        <v>8</v>
      </c>
      <c r="B14" s="9">
        <f>B6*7/100</f>
        <v>5008500</v>
      </c>
      <c r="C14" s="9">
        <f t="shared" si="0"/>
        <v>250425</v>
      </c>
      <c r="D14" s="9"/>
      <c r="E14" s="9"/>
      <c r="F14" s="6">
        <v>1</v>
      </c>
      <c r="G14" s="6">
        <v>1</v>
      </c>
      <c r="H14" s="9">
        <f>B14*1.5</f>
        <v>7512750</v>
      </c>
      <c r="I14" s="9">
        <v>3750</v>
      </c>
      <c r="J14" s="16">
        <v>1003</v>
      </c>
      <c r="K14" s="9">
        <v>950</v>
      </c>
      <c r="L14" s="16">
        <v>995</v>
      </c>
    </row>
    <row r="15" spans="1:12" ht="18" customHeight="1" x14ac:dyDescent="0.25">
      <c r="A15" s="7" t="s">
        <v>23</v>
      </c>
      <c r="B15" s="9">
        <f>B6*1/20</f>
        <v>3577500</v>
      </c>
      <c r="C15" s="9">
        <f t="shared" si="0"/>
        <v>178875</v>
      </c>
      <c r="D15" s="9"/>
      <c r="E15" s="9"/>
      <c r="F15" s="6">
        <v>1</v>
      </c>
      <c r="G15" s="6">
        <v>1</v>
      </c>
      <c r="H15" s="9">
        <f>B15*1.5</f>
        <v>5366250</v>
      </c>
      <c r="I15" s="9">
        <v>2550</v>
      </c>
      <c r="J15" s="16">
        <v>1016</v>
      </c>
      <c r="K15" s="9">
        <v>650</v>
      </c>
      <c r="L15" s="16">
        <v>1010</v>
      </c>
    </row>
    <row r="16" spans="1:12" ht="23.25" thickBot="1" x14ac:dyDescent="0.3">
      <c r="A16" s="8" t="s">
        <v>9</v>
      </c>
      <c r="B16" s="5" t="s">
        <v>33</v>
      </c>
      <c r="C16" s="4" t="s">
        <v>11</v>
      </c>
      <c r="D16" s="4"/>
      <c r="E16" s="4"/>
      <c r="F16" s="4">
        <v>1</v>
      </c>
      <c r="G16" s="4">
        <v>1</v>
      </c>
      <c r="H16" s="11">
        <f>B15*5/6</f>
        <v>2981250</v>
      </c>
      <c r="I16" s="11">
        <v>1300</v>
      </c>
      <c r="J16" s="17">
        <v>1002</v>
      </c>
      <c r="K16" s="11">
        <v>350</v>
      </c>
      <c r="L16" s="17">
        <v>994</v>
      </c>
    </row>
    <row r="17" spans="1:12" ht="23.25" customHeight="1" x14ac:dyDescent="0.25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5.5" customHeight="1" x14ac:dyDescent="0.25">
      <c r="A18" s="20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24.75" customHeight="1" x14ac:dyDescent="0.25">
      <c r="A19" s="18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1"/>
      <c r="B20" s="1" t="s">
        <v>17</v>
      </c>
      <c r="C20" s="1"/>
      <c r="D20" s="1"/>
      <c r="E20" s="1"/>
      <c r="F20" s="1"/>
      <c r="G20" s="1"/>
      <c r="H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5">
    <mergeCell ref="A17:L17"/>
    <mergeCell ref="A18:L18"/>
    <mergeCell ref="A19:L19"/>
    <mergeCell ref="B1:G1"/>
    <mergeCell ref="I1:L1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Company>Cevre ve Sehircilik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Mehtap Gül</dc:creator>
  <cp:lastModifiedBy>Hilal Ograk</cp:lastModifiedBy>
  <cp:lastPrinted>2021-01-04T09:52:56Z</cp:lastPrinted>
  <dcterms:created xsi:type="dcterms:W3CDTF">2019-07-05T06:40:05Z</dcterms:created>
  <dcterms:modified xsi:type="dcterms:W3CDTF">2021-03-03T07:48:32Z</dcterms:modified>
</cp:coreProperties>
</file>