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BuÇalışmaKitabı" defaultThemeVersion="124226"/>
  <bookViews>
    <workbookView xWindow="0" yWindow="0" windowWidth="9990" windowHeight="6000" activeTab="1"/>
  </bookViews>
  <sheets>
    <sheet name="Sheet1" sheetId="1" r:id="rId1"/>
    <sheet name="Sheet1 (2)" sheetId="2" r:id="rId2"/>
  </sheets>
  <definedNames>
    <definedName name="_xlnm.Print_Area" localSheetId="1">'Sheet1 (2)'!$A$1:$W$25</definedName>
  </definedNames>
  <calcPr calcId="145621"/>
</workbook>
</file>

<file path=xl/calcChain.xml><?xml version="1.0" encoding="utf-8"?>
<calcChain xmlns="http://schemas.openxmlformats.org/spreadsheetml/2006/main">
  <c r="V15" i="2" l="1"/>
  <c r="E15" i="2" l="1"/>
  <c r="V12" i="2"/>
  <c r="K12" i="2"/>
  <c r="K15" i="2" s="1"/>
  <c r="H13" i="2" l="1"/>
  <c r="K6" i="1"/>
  <c r="J36" i="1"/>
  <c r="E36" i="1"/>
  <c r="V35" i="1"/>
  <c r="K35" i="1"/>
  <c r="V27" i="1"/>
  <c r="K27" i="1"/>
  <c r="V23" i="1"/>
  <c r="V16" i="1"/>
  <c r="K23" i="1" l="1"/>
  <c r="K16" i="1"/>
  <c r="K10" i="1"/>
  <c r="K36" i="1" s="1"/>
  <c r="V10" i="1"/>
  <c r="V6" i="1"/>
  <c r="V36" i="1" s="1"/>
</calcChain>
</file>

<file path=xl/sharedStrings.xml><?xml version="1.0" encoding="utf-8"?>
<sst xmlns="http://schemas.openxmlformats.org/spreadsheetml/2006/main" count="226" uniqueCount="108">
  <si>
    <t>Ada</t>
  </si>
  <si>
    <t>Parsel</t>
  </si>
  <si>
    <t>İlçesi</t>
  </si>
  <si>
    <t>1. GRUP</t>
  </si>
  <si>
    <t>KÜTAHYA</t>
  </si>
  <si>
    <t>OO</t>
  </si>
  <si>
    <t>MEB.2014.16.OO</t>
  </si>
  <si>
    <t>Gediz</t>
  </si>
  <si>
    <t>5.563.00</t>
  </si>
  <si>
    <t>Merkez</t>
  </si>
  <si>
    <t>1. Grup Toplamı</t>
  </si>
  <si>
    <t>2. GRUP</t>
  </si>
  <si>
    <t>AL</t>
  </si>
  <si>
    <t>Andız Maballesi</t>
  </si>
  <si>
    <t>MEB.2000.07</t>
  </si>
  <si>
    <t>Andız Mahallesi</t>
  </si>
  <si>
    <t>3. GRUP</t>
  </si>
  <si>
    <t>Şehitler AO</t>
  </si>
  <si>
    <t>AO</t>
  </si>
  <si>
    <t>30 Ağustos Mh.</t>
  </si>
  <si>
    <t>Toki 1453 İO</t>
  </si>
  <si>
    <t>Toki 1453 Lİ</t>
  </si>
  <si>
    <t>3. Grup Toplamı</t>
  </si>
  <si>
    <t>4. GRUP</t>
  </si>
  <si>
    <t>Zafer İO</t>
  </si>
  <si>
    <t>Siner Mh</t>
  </si>
  <si>
    <t>-</t>
  </si>
  <si>
    <t>Merkez</t>
  </si>
  <si>
    <t>5. GRUP</t>
  </si>
  <si>
    <t>Simav</t>
  </si>
  <si>
    <t>5. Grup Toplamı</t>
  </si>
  <si>
    <t>6. GRUP</t>
  </si>
  <si>
    <t>Tavşanlı</t>
  </si>
  <si>
    <t>MEB.2000.10</t>
  </si>
  <si>
    <t>6. Grup Toplamı</t>
  </si>
  <si>
    <t>GENEL</t>
  </si>
  <si>
    <t>Proje Adı</t>
  </si>
  <si>
    <t>OKULLARIN YAPILACAĞI TAŞINMAZLARIN BİGİLERİ</t>
  </si>
  <si>
    <t>YAPILACAK OKULLARA KARŞILIK VERİLECEK HAZİNE TAŞINMAZLARI</t>
  </si>
  <si>
    <t>Sıra No</t>
  </si>
  <si>
    <t>İli</t>
  </si>
  <si>
    <t>Okul Türü</t>
  </si>
  <si>
    <t>Karakteristiği</t>
  </si>
  <si>
    <t>Yeni Okul Binası(Derslik)</t>
  </si>
  <si>
    <t>Ek Bina (Derslik)</t>
  </si>
  <si>
    <t>İnşaat Alanı (m²)</t>
  </si>
  <si>
    <t>Taban Alanı</t>
  </si>
  <si>
    <t>Toplam İnşaat Alanı</t>
  </si>
  <si>
    <t>Okul binası Yaklaşık Maliyeti (Çevre + Kdv Hariç)</t>
  </si>
  <si>
    <t>Okul Binası Çevre Düzenleme ve KDV dahil Maliyeti</t>
  </si>
  <si>
    <t>İlçe</t>
  </si>
  <si>
    <t>Mahalle/Köy</t>
  </si>
  <si>
    <t>Yüzölçümü (m²)</t>
  </si>
  <si>
    <t>Hazine Yüzölçümü</t>
  </si>
  <si>
    <t>Toplam Rayiç Bedel (TL)</t>
  </si>
  <si>
    <t>imar Durumu</t>
  </si>
  <si>
    <t>Tip Proje No</t>
  </si>
  <si>
    <t>Dayınlar Köyü</t>
  </si>
  <si>
    <t>Parmakören Mah.</t>
  </si>
  <si>
    <t>Konut Alanı</t>
  </si>
  <si>
    <t>Yunus Emre-MTAL 
(yık-yap)</t>
  </si>
  <si>
    <t>Gediz Lisesi 
(yık-yap)</t>
  </si>
  <si>
    <t>MTAL</t>
  </si>
  <si>
    <t>MEB.2000.01</t>
  </si>
  <si>
    <t>Dayınlar Mah.</t>
  </si>
  <si>
    <t>İmarsız</t>
  </si>
  <si>
    <t>2. Grup Toplamı</t>
  </si>
  <si>
    <t>İO</t>
  </si>
  <si>
    <t>MEB.2014.08.AO</t>
  </si>
  <si>
    <t>MEB.2014.16.İO</t>
  </si>
  <si>
    <t>Abdulhamit Han OO</t>
  </si>
  <si>
    <t>MEB.2014.24.İO</t>
  </si>
  <si>
    <t>Konut alanı</t>
  </si>
  <si>
    <t>Andız Mah.</t>
  </si>
  <si>
    <t>4. Grup Toplamı</t>
  </si>
  <si>
    <t>Çitgöl Şehit Uz. Çvş. Adil Oruç Ortaokulu</t>
  </si>
  <si>
    <t>MEB.2004.48</t>
  </si>
  <si>
    <t>Çitgöl Mah.</t>
  </si>
  <si>
    <t>Fatih İmam Hatip
(yık-yap)</t>
  </si>
  <si>
    <t>MEB.2014.24.00</t>
  </si>
  <si>
    <t>Yeni Mah.</t>
  </si>
  <si>
    <t>Cumhuriyet Anadolu Lisesi</t>
  </si>
  <si>
    <t>Mehmetçik OO 
(yık-yap)</t>
  </si>
  <si>
    <t>Toki 1453 OO</t>
  </si>
  <si>
    <t>Nazım İmar Planında "Kütahya Kenti Yeni Çevre Yolu Güzergahı Kontrol Alanı
-Yapı Yasağı Uygulanacak Alan" içinde kalmaktadır.</t>
  </si>
  <si>
    <t>İş Merkezi</t>
  </si>
  <si>
    <t>Mahalle
/
Köy</t>
  </si>
  <si>
    <t>YAPILACAK OKULLARIN PROJE BİLGİLERİ</t>
  </si>
  <si>
    <t>ARSA KARŞILIĞI İNŞAAT İHALESİ YAPILACAKTIR</t>
  </si>
  <si>
    <t>Kütahya Defterdarlığı Milli Emlak Müdürlüğünden</t>
  </si>
  <si>
    <t xml:space="preserve">3 - Her bir okul yapımı için belirlenen taşınmazların zemin etütleri, uygulama projeleri ve inşaat ruhsatlarının alınması yüklenici firma tarafından yapılacaktır.
</t>
  </si>
  <si>
    <t xml:space="preserve">8 - Posta ile yapılacak müracaatlarda teklifin 2886 Sayılı Devlet İhale Kanununun 37. maddesine uygun hazırlanması ve ihale saatinden önce komisyona ulaşması şarttır.
</t>
  </si>
  <si>
    <t>Sporkent İlkokulu</t>
  </si>
  <si>
    <t>Tunçbilek Atatürk (Yık-Yap)</t>
  </si>
  <si>
    <t>MEB.2004.49 İO</t>
  </si>
  <si>
    <t>10415/t</t>
  </si>
  <si>
    <t>Tunçbilek Beldesi</t>
  </si>
  <si>
    <t>Ticaret Alanı</t>
  </si>
  <si>
    <t>02/08/2019-10:30</t>
  </si>
  <si>
    <t>İHALEYE KATILACAK İSTEKLİLERDEN İSTENİLEN BELGELER
a) İhale konusu işe ilişkin şartnamede belirtilen ekonomik ve mali yeterlilik ile mesleki ve teknik yeterliliğin belirlenmesine ilişkin istenen belgeleri,
b) Taşınmazların karşılarında belirtilen geçici teminat bedellerinin nakden veya Teminat Mektubu ile verilebileceği, nakit yatırılması halinde Defterdarlık Muhasebe Müdürlüğüne yatırılması, Teminat Mektubu olarak verilmesi halinde ise 2886 sayılı Devlet İhale Kanununa göre düzenlenmiş ve ilgili banka şubesince verilen teminat mektupları toplamı ile aynı şubenin limitlerinin de gösterildiği süresiz teminat mektubunu,
c) Yasal yerleşim yerini gösterir belgeyi,
d) Tebligat için Türkiye’de adres beyanı,
e) Her bir ihale için ihale dokümanı bedeli olan 500,00 TL’nin Muhasebe Müdürlüğüne yatırıldığına ilişkin alındı belgesi,
f) Gerçek kişilerin TC kimlik numarasını bildirmeleri ve nüfus cüzdanı suretini vermeleri (Aslı ihale sırasında İbraz edilecektir.) Tüzel Kişilerin Vergi kimlik numaralarını bildirmeleri, özel Hukuk Tüzel Kişilerin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tüzel kişiliği temsile yetkili olduklarını gösterir noterlikçe tasdik edilmiş İmza sirkülerini veya vekaletnameyi, kamu tüzel kişilerin İse tüzel kişilik adına İhaleye katılacak veya teklifte bulunacak kişilerin tüzel kişiliği temsile yetkili olduğunu belirtir belgeyi, en geç İhale saatinde Komisyona ibraz etmeleri zorunludur.
g) Postada meydana gelebilecek gecikmelerden dolayı İdare veya komisyon herhangi bir sorumluluk kabul etmez.
ğ) İhale komisyonu ihaleyi yapıp yapmamakta serbesttir.
• İhale ilanı www.mllliemlak.gov.tr, www.kutahya.csb.gov.tr adreslerinden görülebilir.
İlan olunur.</t>
  </si>
  <si>
    <r>
      <t xml:space="preserve">1 - Yukarıda belirtilen arsa karşılığı inşaat ihaleleri </t>
    </r>
    <r>
      <rPr>
        <sz val="14"/>
        <color rgb="FFFF0000"/>
        <rFont val="Times New Roman"/>
        <family val="1"/>
        <charset val="162"/>
      </rPr>
      <t>2886 sayılı Devlet İhale Kanununun 51/g maddesi</t>
    </r>
    <r>
      <rPr>
        <sz val="14"/>
        <rFont val="Times New Roman"/>
        <family val="1"/>
        <charset val="162"/>
      </rPr>
      <t>, Hazine Taşınmazlarının İdaresi Hakkında Yönetmelik ve 298 sıra sayılı Milli Emlak Genel Tebliği hükümlerine göre belirtilen gün ve saat Kütahya Çevre ve Şehircilik İl Müdürlüğü Milli Emlak Müdürlüğünde (2. kat Milli Emlak Müdürü odası) toplanacak komisyon marifetiyle PAZARLIK USULÜ ile yapılacaktır.</t>
    </r>
  </si>
  <si>
    <r>
      <t xml:space="preserve">2 - Yukarıda belirtilen taşınmazlar üzerine mevcut projesine göre yapımı planlanan Okul Binaları (Çevre Düzenlemesi + KDV dahil) Milli Eğitim Bakanlığının yukarıda Uygulanacak olan </t>
    </r>
    <r>
      <rPr>
        <b/>
        <i/>
        <u/>
        <sz val="14"/>
        <rFont val="Times New Roman"/>
        <family val="1"/>
        <charset val="162"/>
      </rPr>
      <t>Okul binası Çevre Düzenleme ve KDV dahil Maliyeti</t>
    </r>
    <r>
      <rPr>
        <sz val="14"/>
        <rFont val="Times New Roman"/>
        <family val="1"/>
        <charset val="162"/>
      </rPr>
      <t xml:space="preserve"> kısmında belirtilen OKUL inşaatları ve çevre düzenlemelerine karşılık Hazine taşınmazları verilerek, Tabloların altında yazılı olan proje bedeli ile Hazine taşınmazları arasındaki Hazine lehine oluşan farkın arttırılması suretiyle teklif alınacak ve sözleşme düzenlenmeden önce Hazineye nakden ve peşin olarak ödenecektir.</t>
    </r>
  </si>
  <si>
    <r>
      <t>4 - Projelerin uygulama süresi sözleşme tarihinden İtibaren</t>
    </r>
    <r>
      <rPr>
        <sz val="14"/>
        <color rgb="FFFF0000"/>
        <rFont val="Times New Roman"/>
        <family val="1"/>
        <charset val="162"/>
      </rPr>
      <t xml:space="preserve"> 600</t>
    </r>
    <r>
      <rPr>
        <sz val="14"/>
        <rFont val="Times New Roman"/>
        <family val="1"/>
        <charset val="162"/>
      </rPr>
      <t xml:space="preserve"> (altıyüz) gündür,</t>
    </r>
  </si>
  <si>
    <r>
      <t xml:space="preserve">5 - Her bir yüklenicinin, yer tesliminden itibaren </t>
    </r>
    <r>
      <rPr>
        <sz val="14"/>
        <color rgb="FFFF0000"/>
        <rFont val="Times New Roman"/>
        <family val="1"/>
        <charset val="162"/>
      </rPr>
      <t>120 (yüz yirmi)</t>
    </r>
    <r>
      <rPr>
        <sz val="14"/>
        <rFont val="Times New Roman"/>
        <family val="1"/>
        <charset val="162"/>
      </rPr>
      <t xml:space="preserve"> gün içerisinde; zemin etüdünü yaptırması, tip projesi, teknik şartnamesi ve mahal listesi dikkate alınarak, okul inşaatı uygulama projelerini (mimari, statik, elektrik, mekanik, çevre tanzim) zemine uygun olarak hazırlaması ve bu süre içerisinde inşaat ruhsatını alması zorunludur.
</t>
    </r>
  </si>
  <si>
    <r>
      <t xml:space="preserve">6 - Arsa karşılığı okul inşaatları yapılacak olan her bir ihale için </t>
    </r>
    <r>
      <rPr>
        <sz val="14"/>
        <color rgb="FFFF0000"/>
        <rFont val="Times New Roman"/>
        <family val="1"/>
        <charset val="162"/>
      </rPr>
      <t>doküman bedeli 500,00 TL (Beşyüz)</t>
    </r>
    <r>
      <rPr>
        <sz val="14"/>
        <rFont val="Times New Roman"/>
        <family val="1"/>
        <charset val="162"/>
      </rPr>
      <t xml:space="preserve"> dir.</t>
    </r>
  </si>
  <si>
    <r>
      <t xml:space="preserve">7 - İhale </t>
    </r>
    <r>
      <rPr>
        <sz val="14"/>
        <color rgb="FFFF0000"/>
        <rFont val="Times New Roman"/>
        <family val="1"/>
        <charset val="162"/>
      </rPr>
      <t>4734 Sayılı Kamu ihale Kanununa t</t>
    </r>
    <r>
      <rPr>
        <sz val="14"/>
        <rFont val="Times New Roman"/>
        <family val="1"/>
        <charset val="162"/>
      </rPr>
      <t xml:space="preserve">abi değildir.
</t>
    </r>
  </si>
  <si>
    <t>İhale Tarih ve Saati</t>
  </si>
  <si>
    <t>Grup Toplamı</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</si>
</sst>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name val="Times New Roman"/>
      <family val="1"/>
      <charset val="162"/>
    </font>
    <font>
      <b/>
      <sz val="10"/>
      <name val="Times New Roman"/>
      <family val="1"/>
      <charset val="162"/>
    </font>
    <font>
      <sz val="8"/>
      <name val="Times New Roman"/>
      <family val="1"/>
      <charset val="162"/>
    </font>
    <font>
      <b/>
      <sz val="8"/>
      <name val="Times New Roman"/>
      <family val="1"/>
      <charset val="162"/>
    </font>
    <font>
      <sz val="12"/>
      <name val="Times New Roman"/>
      <family val="1"/>
      <charset val="162"/>
    </font>
    <font>
      <b/>
      <sz val="14"/>
      <name val="Times New Roman"/>
      <family val="1"/>
      <charset val="162"/>
    </font>
    <font>
      <sz val="14"/>
      <name val="Times New Roman"/>
      <family val="1"/>
      <charset val="162"/>
    </font>
    <font>
      <sz val="14"/>
      <color rgb="FFFF0000"/>
      <name val="Times New Roman"/>
      <family val="1"/>
      <charset val="162"/>
    </font>
    <font>
      <b/>
      <i/>
      <u/>
      <sz val="14"/>
      <name val="Times New Roman"/>
      <family val="1"/>
      <charset val="162"/>
    </font>
    <font>
      <b/>
      <sz val="12"/>
      <name val="Times New Roman"/>
      <family val="1"/>
      <charset val="162"/>
    </font>
  </fonts>
  <fills count="2">
    <fill>
      <patternFill patternType="none"/>
    </fill>
    <fill>
      <patternFill patternType="gray125"/>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1">
    <xf numFmtId="0" fontId="0" fillId="0" borderId="0" applyNumberFormat="0" applyFont="0" applyFill="0" applyBorder="0" applyAlignment="0" applyProtection="0">
      <alignment vertical="top"/>
    </xf>
  </cellStyleXfs>
  <cellXfs count="149">
    <xf numFmtId="0" fontId="0"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horizontal="center" vertical="top"/>
    </xf>
    <xf numFmtId="0" fontId="4" fillId="0" borderId="2" xfId="0" applyNumberFormat="1" applyFont="1" applyFill="1" applyBorder="1" applyAlignment="1" applyProtection="1">
      <alignment horizontal="center" textRotation="90" wrapText="1"/>
    </xf>
    <xf numFmtId="0" fontId="2"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vertical="center"/>
    </xf>
    <xf numFmtId="0" fontId="1" fillId="0" borderId="2" xfId="0" applyNumberFormat="1" applyFont="1" applyFill="1" applyBorder="1" applyAlignment="1" applyProtection="1">
      <alignment horizontal="center" vertical="center"/>
    </xf>
    <xf numFmtId="4"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xf>
    <xf numFmtId="4" fontId="2" fillId="0" borderId="2"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vertical="center"/>
    </xf>
    <xf numFmtId="4" fontId="1" fillId="0" borderId="2" xfId="0" applyNumberFormat="1" applyFont="1" applyFill="1" applyBorder="1" applyAlignment="1" applyProtection="1">
      <alignment horizontal="right" vertical="center"/>
    </xf>
    <xf numFmtId="4" fontId="1" fillId="0" borderId="2" xfId="0" applyNumberFormat="1" applyFont="1" applyFill="1" applyBorder="1" applyAlignment="1" applyProtection="1">
      <alignment horizontal="right" vertical="center" wrapText="1"/>
    </xf>
    <xf numFmtId="0" fontId="1" fillId="0" borderId="0" xfId="0" applyNumberFormat="1" applyFont="1" applyFill="1" applyBorder="1" applyAlignment="1" applyProtection="1">
      <alignment vertical="center"/>
    </xf>
    <xf numFmtId="4" fontId="2" fillId="0" borderId="2" xfId="0" applyNumberFormat="1" applyFont="1" applyFill="1" applyBorder="1" applyAlignment="1" applyProtection="1">
      <alignment horizontal="right" vertical="center"/>
    </xf>
    <xf numFmtId="0" fontId="1" fillId="0" borderId="2"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left" vertical="center"/>
    </xf>
    <xf numFmtId="0" fontId="1" fillId="0" borderId="3" xfId="0" applyNumberFormat="1" applyFont="1" applyFill="1" applyBorder="1" applyAlignment="1" applyProtection="1">
      <alignment horizontal="center" vertical="center"/>
    </xf>
    <xf numFmtId="4" fontId="2" fillId="0"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vertical="center"/>
    </xf>
    <xf numFmtId="4" fontId="2" fillId="0" borderId="3"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center" vertical="center" wrapText="1"/>
    </xf>
    <xf numFmtId="4" fontId="1" fillId="0" borderId="1" xfId="0" applyNumberFormat="1" applyFont="1" applyFill="1" applyBorder="1" applyAlignment="1" applyProtection="1">
      <alignment horizontal="left" vertical="center"/>
    </xf>
    <xf numFmtId="4" fontId="1" fillId="0" borderId="3" xfId="0" applyNumberFormat="1" applyFont="1" applyFill="1" applyBorder="1" applyAlignment="1" applyProtection="1">
      <alignment horizontal="left" vertical="center"/>
    </xf>
    <xf numFmtId="1" fontId="1" fillId="0" borderId="2"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right" vertical="center"/>
    </xf>
    <xf numFmtId="0" fontId="1" fillId="0" borderId="3" xfId="0" applyNumberFormat="1" applyFont="1" applyFill="1" applyBorder="1" applyAlignment="1" applyProtection="1">
      <alignment horizontal="right" vertical="center"/>
    </xf>
    <xf numFmtId="0" fontId="10" fillId="0" borderId="2" xfId="0" applyNumberFormat="1" applyFont="1" applyFill="1" applyBorder="1" applyAlignment="1" applyProtection="1">
      <alignment horizontal="center" textRotation="90" wrapText="1"/>
    </xf>
    <xf numFmtId="0" fontId="10"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center" vertical="center"/>
    </xf>
    <xf numFmtId="4" fontId="5" fillId="0" borderId="2" xfId="0" applyNumberFormat="1" applyFont="1" applyFill="1" applyBorder="1" applyAlignment="1" applyProtection="1">
      <alignment horizontal="right" vertical="center"/>
    </xf>
    <xf numFmtId="0" fontId="5" fillId="0" borderId="2" xfId="0" applyNumberFormat="1"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center" vertical="center"/>
    </xf>
    <xf numFmtId="4" fontId="10" fillId="0" borderId="2" xfId="0" applyNumberFormat="1" applyFont="1" applyFill="1" applyBorder="1" applyAlignment="1" applyProtection="1">
      <alignment horizontal="right" vertical="center"/>
    </xf>
    <xf numFmtId="4" fontId="5"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right" vertical="center"/>
    </xf>
    <xf numFmtId="4" fontId="10" fillId="0" borderId="2"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left" vertical="center"/>
    </xf>
    <xf numFmtId="4" fontId="10" fillId="0" borderId="1" xfId="0" applyNumberFormat="1" applyFont="1" applyFill="1" applyBorder="1" applyAlignment="1" applyProtection="1">
      <alignment horizontal="right" vertical="center"/>
    </xf>
    <xf numFmtId="4" fontId="5"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right" vertical="center"/>
    </xf>
    <xf numFmtId="4" fontId="10" fillId="0" borderId="0"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center" vertical="center"/>
    </xf>
    <xf numFmtId="4" fontId="10" fillId="0" borderId="3" xfId="0" applyNumberFormat="1" applyFont="1" applyFill="1" applyBorder="1" applyAlignment="1" applyProtection="1">
      <alignment horizontal="right" vertical="center"/>
    </xf>
    <xf numFmtId="4" fontId="5" fillId="0" borderId="3"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right" vertical="center"/>
    </xf>
    <xf numFmtId="4" fontId="10" fillId="0" borderId="3"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vertical="center"/>
    </xf>
    <xf numFmtId="0" fontId="5" fillId="0" borderId="9"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xf>
    <xf numFmtId="0" fontId="5" fillId="0" borderId="8" xfId="0" applyNumberFormat="1" applyFont="1" applyFill="1" applyBorder="1" applyAlignment="1" applyProtection="1">
      <alignment horizontal="left" vertical="center"/>
    </xf>
    <xf numFmtId="0" fontId="5" fillId="0" borderId="8" xfId="0" applyNumberFormat="1" applyFont="1" applyFill="1" applyBorder="1" applyAlignment="1" applyProtection="1">
      <alignment horizontal="center" vertical="center"/>
    </xf>
    <xf numFmtId="0" fontId="5" fillId="0" borderId="14" xfId="0" applyNumberFormat="1" applyFont="1" applyFill="1" applyBorder="1" applyAlignment="1" applyProtection="1">
      <alignment vertical="center"/>
    </xf>
    <xf numFmtId="0" fontId="1" fillId="0" borderId="2" xfId="0" applyNumberFormat="1" applyFont="1" applyFill="1" applyBorder="1" applyAlignment="1" applyProtection="1">
      <alignment horizontal="center" vertical="center" wrapText="1"/>
    </xf>
    <xf numFmtId="4" fontId="1" fillId="0" borderId="2" xfId="0" applyNumberFormat="1" applyFont="1" applyFill="1" applyBorder="1" applyAlignment="1" applyProtection="1">
      <alignment horizontal="right" vertical="center"/>
    </xf>
    <xf numFmtId="0" fontId="1" fillId="0" borderId="2"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1" fillId="0" borderId="7"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top" wrapText="1"/>
    </xf>
    <xf numFmtId="4" fontId="1" fillId="0" borderId="4"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right" vertical="center"/>
    </xf>
    <xf numFmtId="4" fontId="1" fillId="0" borderId="2" xfId="0" applyNumberFormat="1" applyFont="1" applyFill="1" applyBorder="1" applyAlignment="1" applyProtection="1">
      <alignment horizontal="center" vertical="center" wrapText="1"/>
    </xf>
    <xf numFmtId="4" fontId="1" fillId="0" borderId="2" xfId="0" applyNumberFormat="1" applyFont="1" applyFill="1" applyBorder="1" applyAlignment="1" applyProtection="1">
      <alignment horizontal="right" vertical="center" wrapText="1"/>
    </xf>
    <xf numFmtId="4" fontId="1" fillId="0" borderId="4" xfId="0" applyNumberFormat="1" applyFont="1" applyFill="1" applyBorder="1" applyAlignment="1" applyProtection="1">
      <alignment horizontal="right" vertical="center"/>
    </xf>
    <xf numFmtId="4" fontId="1" fillId="0" borderId="5" xfId="0" applyNumberFormat="1" applyFont="1" applyFill="1" applyBorder="1" applyAlignment="1" applyProtection="1">
      <alignment horizontal="right" vertical="center"/>
    </xf>
    <xf numFmtId="0"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left" vertical="center"/>
    </xf>
    <xf numFmtId="4" fontId="1" fillId="0" borderId="2"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4" fillId="0" borderId="4" xfId="0" applyNumberFormat="1" applyFont="1" applyFill="1" applyBorder="1" applyAlignment="1" applyProtection="1">
      <alignment horizontal="center" textRotation="90" wrapText="1"/>
    </xf>
    <xf numFmtId="0" fontId="4" fillId="0" borderId="5" xfId="0" applyNumberFormat="1" applyFont="1" applyFill="1" applyBorder="1" applyAlignment="1" applyProtection="1">
      <alignment horizontal="center" textRotation="90" wrapText="1"/>
    </xf>
    <xf numFmtId="0" fontId="4" fillId="0" borderId="2" xfId="0" applyNumberFormat="1" applyFont="1" applyFill="1" applyBorder="1" applyAlignment="1" applyProtection="1">
      <alignment horizontal="center" vertical="top" wrapText="1"/>
    </xf>
    <xf numFmtId="0"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left" vertical="top" wrapText="1"/>
    </xf>
    <xf numFmtId="0" fontId="3" fillId="0" borderId="2" xfId="0" applyNumberFormat="1" applyFont="1" applyFill="1" applyBorder="1" applyAlignment="1" applyProtection="1">
      <alignment horizontal="center" vertical="center" wrapText="1"/>
    </xf>
    <xf numFmtId="4" fontId="5" fillId="0" borderId="4" xfId="0" applyNumberFormat="1" applyFont="1" applyFill="1" applyBorder="1" applyAlignment="1" applyProtection="1">
      <alignment horizontal="center" vertical="center"/>
    </xf>
    <xf numFmtId="4" fontId="5" fillId="0" borderId="6" xfId="0" applyNumberFormat="1" applyFont="1" applyFill="1" applyBorder="1" applyAlignment="1" applyProtection="1">
      <alignment horizontal="center" vertical="center"/>
    </xf>
    <xf numFmtId="4" fontId="5" fillId="0" borderId="5"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left" vertical="top" wrapText="1"/>
    </xf>
    <xf numFmtId="0" fontId="10" fillId="0" borderId="2" xfId="0" applyNumberFormat="1" applyFont="1" applyFill="1" applyBorder="1" applyAlignment="1" applyProtection="1">
      <alignment horizontal="center" vertical="top" wrapText="1"/>
    </xf>
    <xf numFmtId="0" fontId="10" fillId="0" borderId="10"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textRotation="90" wrapText="1"/>
    </xf>
    <xf numFmtId="0" fontId="10" fillId="0" borderId="5" xfId="0" applyNumberFormat="1" applyFont="1" applyFill="1" applyBorder="1" applyAlignment="1" applyProtection="1">
      <alignment horizontal="center" textRotation="90" wrapText="1"/>
    </xf>
    <xf numFmtId="0" fontId="5" fillId="0" borderId="2" xfId="0" applyNumberFormat="1" applyFont="1" applyFill="1" applyBorder="1" applyAlignment="1" applyProtection="1">
      <alignment horizontal="center" vertical="center"/>
    </xf>
    <xf numFmtId="4" fontId="5" fillId="0" borderId="2"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left" vertical="center" wrapText="1"/>
    </xf>
    <xf numFmtId="0" fontId="5" fillId="0" borderId="4"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xf>
    <xf numFmtId="0" fontId="5" fillId="0" borderId="5" xfId="0" applyNumberFormat="1" applyFont="1" applyFill="1" applyBorder="1" applyAlignment="1" applyProtection="1">
      <alignment horizontal="left" vertical="center"/>
    </xf>
    <xf numFmtId="4" fontId="5" fillId="0" borderId="2" xfId="0" applyNumberFormat="1" applyFont="1" applyFill="1" applyBorder="1" applyAlignment="1" applyProtection="1">
      <alignment horizontal="right" vertical="center"/>
    </xf>
    <xf numFmtId="0" fontId="5" fillId="0" borderId="2"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justify" vertical="top" wrapText="1"/>
    </xf>
    <xf numFmtId="0" fontId="6" fillId="0" borderId="0" xfId="0" applyNumberFormat="1" applyFont="1" applyFill="1" applyBorder="1" applyAlignment="1" applyProtection="1">
      <alignment horizontal="center" vertical="top"/>
    </xf>
    <xf numFmtId="0" fontId="1" fillId="0" borderId="3" xfId="0" applyNumberFormat="1" applyFont="1" applyFill="1" applyBorder="1" applyAlignment="1" applyProtection="1">
      <alignment horizontal="center" vertical="top"/>
    </xf>
    <xf numFmtId="0" fontId="5" fillId="0" borderId="7" xfId="0" applyNumberFormat="1" applyFont="1" applyFill="1" applyBorder="1" applyAlignment="1" applyProtection="1">
      <alignment horizontal="left" vertical="center"/>
    </xf>
    <xf numFmtId="0" fontId="5" fillId="0" borderId="8"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W36"/>
  <sheetViews>
    <sheetView view="pageBreakPreview" zoomScale="60" zoomScaleNormal="85" workbookViewId="0">
      <selection activeCell="AB15" sqref="AB15"/>
    </sheetView>
  </sheetViews>
  <sheetFormatPr defaultRowHeight="12.75" x14ac:dyDescent="0.2"/>
  <cols>
    <col min="1" max="1" width="6.5703125" style="1" customWidth="1"/>
    <col min="2" max="2" width="9.85546875" style="1" customWidth="1"/>
    <col min="3" max="3" width="16.42578125" style="1" customWidth="1"/>
    <col min="4" max="4" width="5.5703125" style="1" customWidth="1"/>
    <col min="5" max="6" width="5.85546875" style="2" customWidth="1"/>
    <col min="7" max="7" width="14.140625" style="1" customWidth="1"/>
    <col min="8" max="8" width="8.28515625" style="1" customWidth="1"/>
    <col min="9" max="9" width="7.85546875" style="1" customWidth="1"/>
    <col min="10" max="10" width="14.28515625" style="1" customWidth="1"/>
    <col min="11" max="11" width="12.7109375" style="1" customWidth="1"/>
    <col min="12" max="12" width="7.85546875" style="1" bestFit="1" customWidth="1"/>
    <col min="13" max="13" width="11.7109375" style="1" customWidth="1"/>
    <col min="14" max="14" width="5.5703125" style="1" customWidth="1"/>
    <col min="15" max="15" width="6.7109375" style="1" customWidth="1"/>
    <col min="16" max="16" width="9" style="1" customWidth="1"/>
    <col min="17" max="17" width="8.140625" style="1" customWidth="1"/>
    <col min="18" max="18" width="15.5703125" style="1" customWidth="1"/>
    <col min="19" max="19" width="5.140625" style="1" bestFit="1" customWidth="1"/>
    <col min="20" max="20" width="6.7109375" style="1" bestFit="1" customWidth="1"/>
    <col min="21" max="21" width="13.42578125" style="1" customWidth="1"/>
    <col min="22" max="22" width="12.42578125" style="1" customWidth="1"/>
    <col min="23" max="23" width="14.42578125" style="1" customWidth="1"/>
    <col min="24" max="16384" width="9.140625" style="1"/>
  </cols>
  <sheetData>
    <row r="1" spans="1:23" ht="12.75" customHeight="1" x14ac:dyDescent="0.2">
      <c r="A1" s="110"/>
      <c r="B1" s="110"/>
      <c r="C1" s="82" t="s">
        <v>87</v>
      </c>
      <c r="D1" s="82"/>
      <c r="E1" s="82"/>
      <c r="F1" s="82"/>
      <c r="G1" s="82"/>
      <c r="H1" s="82"/>
      <c r="I1" s="82"/>
      <c r="J1" s="82"/>
      <c r="K1" s="82"/>
      <c r="L1" s="82" t="s">
        <v>37</v>
      </c>
      <c r="M1" s="82"/>
      <c r="N1" s="82"/>
      <c r="O1" s="82"/>
      <c r="P1" s="82"/>
      <c r="Q1" s="82" t="s">
        <v>38</v>
      </c>
      <c r="R1" s="82"/>
      <c r="S1" s="82"/>
      <c r="T1" s="82"/>
      <c r="U1" s="82"/>
      <c r="V1" s="82"/>
      <c r="W1" s="82"/>
    </row>
    <row r="2" spans="1:23" x14ac:dyDescent="0.2">
      <c r="A2" s="76" t="s">
        <v>39</v>
      </c>
      <c r="B2" s="78" t="s">
        <v>40</v>
      </c>
      <c r="C2" s="80" t="s">
        <v>36</v>
      </c>
      <c r="D2" s="102" t="s">
        <v>41</v>
      </c>
      <c r="E2" s="104" t="s">
        <v>42</v>
      </c>
      <c r="F2" s="104"/>
      <c r="G2" s="80" t="s">
        <v>56</v>
      </c>
      <c r="H2" s="82" t="s">
        <v>45</v>
      </c>
      <c r="I2" s="82"/>
      <c r="J2" s="80" t="s">
        <v>48</v>
      </c>
      <c r="K2" s="80" t="s">
        <v>49</v>
      </c>
      <c r="L2" s="82"/>
      <c r="M2" s="82"/>
      <c r="N2" s="82"/>
      <c r="O2" s="82"/>
      <c r="P2" s="82"/>
      <c r="Q2" s="82"/>
      <c r="R2" s="82"/>
      <c r="S2" s="82"/>
      <c r="T2" s="82"/>
      <c r="U2" s="82"/>
      <c r="V2" s="82"/>
      <c r="W2" s="82"/>
    </row>
    <row r="3" spans="1:23" ht="66" customHeight="1" x14ac:dyDescent="0.2">
      <c r="A3" s="77"/>
      <c r="B3" s="79"/>
      <c r="C3" s="81"/>
      <c r="D3" s="103"/>
      <c r="E3" s="3" t="s">
        <v>43</v>
      </c>
      <c r="F3" s="3" t="s">
        <v>44</v>
      </c>
      <c r="G3" s="81"/>
      <c r="H3" s="27" t="s">
        <v>46</v>
      </c>
      <c r="I3" s="27" t="s">
        <v>47</v>
      </c>
      <c r="J3" s="81"/>
      <c r="K3" s="81"/>
      <c r="L3" s="4" t="s">
        <v>50</v>
      </c>
      <c r="M3" s="4" t="s">
        <v>86</v>
      </c>
      <c r="N3" s="4" t="s">
        <v>0</v>
      </c>
      <c r="O3" s="4" t="s">
        <v>1</v>
      </c>
      <c r="P3" s="27" t="s">
        <v>52</v>
      </c>
      <c r="Q3" s="4" t="s">
        <v>2</v>
      </c>
      <c r="R3" s="4" t="s">
        <v>51</v>
      </c>
      <c r="S3" s="4" t="s">
        <v>0</v>
      </c>
      <c r="T3" s="4" t="s">
        <v>1</v>
      </c>
      <c r="U3" s="4" t="s">
        <v>53</v>
      </c>
      <c r="V3" s="4" t="s">
        <v>54</v>
      </c>
      <c r="W3" s="4" t="s">
        <v>55</v>
      </c>
    </row>
    <row r="4" spans="1:23" s="18" customFormat="1" x14ac:dyDescent="0.2">
      <c r="A4" s="68" t="s">
        <v>3</v>
      </c>
      <c r="B4" s="111" t="s">
        <v>4</v>
      </c>
      <c r="C4" s="71" t="s">
        <v>82</v>
      </c>
      <c r="D4" s="68" t="s">
        <v>5</v>
      </c>
      <c r="E4" s="68">
        <v>16</v>
      </c>
      <c r="F4" s="68"/>
      <c r="G4" s="68" t="s">
        <v>6</v>
      </c>
      <c r="H4" s="68">
        <v>1556</v>
      </c>
      <c r="I4" s="68">
        <v>5500</v>
      </c>
      <c r="J4" s="95">
        <v>4851000</v>
      </c>
      <c r="K4" s="95">
        <v>6296598</v>
      </c>
      <c r="L4" s="98" t="s">
        <v>7</v>
      </c>
      <c r="M4" s="71" t="s">
        <v>57</v>
      </c>
      <c r="N4" s="68">
        <v>408</v>
      </c>
      <c r="O4" s="68">
        <v>2</v>
      </c>
      <c r="P4" s="94" t="s">
        <v>8</v>
      </c>
      <c r="Q4" s="5" t="s">
        <v>9</v>
      </c>
      <c r="R4" s="5" t="s">
        <v>58</v>
      </c>
      <c r="S4" s="10">
        <v>4020</v>
      </c>
      <c r="T4" s="10">
        <v>1</v>
      </c>
      <c r="U4" s="17">
        <v>13238.97</v>
      </c>
      <c r="V4" s="17">
        <v>3971691</v>
      </c>
      <c r="W4" s="20" t="s">
        <v>59</v>
      </c>
    </row>
    <row r="5" spans="1:23" s="18" customFormat="1" x14ac:dyDescent="0.2">
      <c r="A5" s="68"/>
      <c r="B5" s="111"/>
      <c r="C5" s="72"/>
      <c r="D5" s="68"/>
      <c r="E5" s="68"/>
      <c r="F5" s="68"/>
      <c r="G5" s="68"/>
      <c r="H5" s="68"/>
      <c r="I5" s="68"/>
      <c r="J5" s="95"/>
      <c r="K5" s="95"/>
      <c r="L5" s="98"/>
      <c r="M5" s="72"/>
      <c r="N5" s="68"/>
      <c r="O5" s="68"/>
      <c r="P5" s="94"/>
      <c r="Q5" s="5" t="s">
        <v>9</v>
      </c>
      <c r="R5" s="5" t="s">
        <v>58</v>
      </c>
      <c r="S5" s="10">
        <v>4048</v>
      </c>
      <c r="T5" s="10">
        <v>1</v>
      </c>
      <c r="U5" s="17">
        <v>7972.42</v>
      </c>
      <c r="V5" s="17">
        <v>2391726</v>
      </c>
      <c r="W5" s="20" t="s">
        <v>59</v>
      </c>
    </row>
    <row r="6" spans="1:23" s="18" customFormat="1" x14ac:dyDescent="0.2">
      <c r="A6" s="101" t="s">
        <v>10</v>
      </c>
      <c r="B6" s="101"/>
      <c r="C6" s="101"/>
      <c r="D6" s="13"/>
      <c r="E6" s="21"/>
      <c r="F6" s="21"/>
      <c r="G6" s="13"/>
      <c r="H6" s="21"/>
      <c r="I6" s="21"/>
      <c r="J6" s="13"/>
      <c r="K6" s="19">
        <f>SUM(K4)</f>
        <v>6296598</v>
      </c>
      <c r="L6" s="13"/>
      <c r="M6" s="13"/>
      <c r="N6" s="21"/>
      <c r="O6" s="21"/>
      <c r="P6" s="28"/>
      <c r="Q6" s="13"/>
      <c r="R6" s="13"/>
      <c r="S6" s="21"/>
      <c r="T6" s="21"/>
      <c r="U6" s="31"/>
      <c r="V6" s="14">
        <f>SUM(V4:V5)</f>
        <v>6363417</v>
      </c>
      <c r="W6" s="15"/>
    </row>
    <row r="7" spans="1:23" s="18" customFormat="1" x14ac:dyDescent="0.2">
      <c r="A7" s="22"/>
      <c r="B7" s="22"/>
      <c r="C7" s="22"/>
      <c r="D7" s="22"/>
      <c r="E7" s="23"/>
      <c r="F7" s="23"/>
      <c r="G7" s="22"/>
      <c r="H7" s="23"/>
      <c r="I7" s="23"/>
      <c r="J7" s="22"/>
      <c r="K7" s="26"/>
      <c r="L7" s="22"/>
      <c r="M7" s="22"/>
      <c r="N7" s="23"/>
      <c r="O7" s="23"/>
      <c r="P7" s="29"/>
      <c r="Q7" s="22"/>
      <c r="R7" s="22"/>
      <c r="S7" s="23"/>
      <c r="T7" s="23"/>
      <c r="U7" s="32"/>
      <c r="V7" s="24"/>
      <c r="W7" s="25"/>
    </row>
    <row r="8" spans="1:23" s="18" customFormat="1" ht="32.25" customHeight="1" x14ac:dyDescent="0.2">
      <c r="A8" s="68" t="s">
        <v>11</v>
      </c>
      <c r="B8" s="111" t="s">
        <v>4</v>
      </c>
      <c r="C8" s="5" t="s">
        <v>61</v>
      </c>
      <c r="D8" s="6" t="s">
        <v>12</v>
      </c>
      <c r="E8" s="8"/>
      <c r="F8" s="8">
        <v>8</v>
      </c>
      <c r="G8" s="11" t="s">
        <v>63</v>
      </c>
      <c r="H8" s="8">
        <v>1078</v>
      </c>
      <c r="I8" s="8">
        <v>4865</v>
      </c>
      <c r="J8" s="16">
        <v>4290930</v>
      </c>
      <c r="K8" s="16">
        <v>5569627.1399999997</v>
      </c>
      <c r="L8" s="11" t="s">
        <v>7</v>
      </c>
      <c r="M8" s="5" t="s">
        <v>64</v>
      </c>
      <c r="N8" s="8">
        <v>225</v>
      </c>
      <c r="O8" s="8">
        <v>2754</v>
      </c>
      <c r="P8" s="9">
        <v>3669</v>
      </c>
      <c r="Q8" s="5" t="s">
        <v>9</v>
      </c>
      <c r="R8" s="5" t="s">
        <v>13</v>
      </c>
      <c r="S8" s="30">
        <v>124</v>
      </c>
      <c r="T8" s="30">
        <v>3</v>
      </c>
      <c r="U8" s="17">
        <v>79787.360000000001</v>
      </c>
      <c r="V8" s="17">
        <v>11968104</v>
      </c>
      <c r="W8" s="7" t="s">
        <v>65</v>
      </c>
    </row>
    <row r="9" spans="1:23" s="18" customFormat="1" ht="25.5" x14ac:dyDescent="0.2">
      <c r="A9" s="68"/>
      <c r="B9" s="111"/>
      <c r="C9" s="5" t="s">
        <v>60</v>
      </c>
      <c r="D9" s="12" t="s">
        <v>62</v>
      </c>
      <c r="E9" s="8">
        <v>16</v>
      </c>
      <c r="F9" s="8"/>
      <c r="G9" s="11" t="s">
        <v>14</v>
      </c>
      <c r="H9" s="8">
        <v>1124</v>
      </c>
      <c r="I9" s="8">
        <v>5691</v>
      </c>
      <c r="J9" s="16">
        <v>5019462</v>
      </c>
      <c r="K9" s="16">
        <v>6515261.6799999997</v>
      </c>
      <c r="L9" s="11" t="s">
        <v>7</v>
      </c>
      <c r="M9" s="5" t="s">
        <v>64</v>
      </c>
      <c r="N9" s="8">
        <v>21</v>
      </c>
      <c r="O9" s="8">
        <v>265</v>
      </c>
      <c r="P9" s="9">
        <v>21368</v>
      </c>
      <c r="Q9" s="5" t="s">
        <v>9</v>
      </c>
      <c r="R9" s="5" t="s">
        <v>15</v>
      </c>
      <c r="S9" s="30">
        <v>101</v>
      </c>
      <c r="T9" s="30">
        <v>110</v>
      </c>
      <c r="U9" s="17">
        <v>1195.28</v>
      </c>
      <c r="V9" s="17">
        <v>179292</v>
      </c>
      <c r="W9" s="7" t="s">
        <v>65</v>
      </c>
    </row>
    <row r="10" spans="1:23" s="18" customFormat="1" x14ac:dyDescent="0.2">
      <c r="A10" s="101" t="s">
        <v>66</v>
      </c>
      <c r="B10" s="101"/>
      <c r="C10" s="101"/>
      <c r="D10" s="13"/>
      <c r="E10" s="21"/>
      <c r="F10" s="21"/>
      <c r="G10" s="13"/>
      <c r="H10" s="21"/>
      <c r="I10" s="21"/>
      <c r="J10" s="13"/>
      <c r="K10" s="19">
        <f>SUM(K8:K9)</f>
        <v>12084888.82</v>
      </c>
      <c r="L10" s="13"/>
      <c r="M10" s="13"/>
      <c r="N10" s="21"/>
      <c r="O10" s="21"/>
      <c r="P10" s="28"/>
      <c r="Q10" s="13"/>
      <c r="R10" s="13"/>
      <c r="S10" s="21"/>
      <c r="T10" s="21"/>
      <c r="U10" s="31"/>
      <c r="V10" s="14">
        <f>SUM(V8:V9)</f>
        <v>12147396</v>
      </c>
      <c r="W10" s="15"/>
    </row>
    <row r="11" spans="1:23" s="18" customFormat="1" x14ac:dyDescent="0.2">
      <c r="A11" s="22"/>
      <c r="B11" s="22"/>
      <c r="C11" s="22"/>
      <c r="D11" s="22"/>
      <c r="E11" s="23"/>
      <c r="F11" s="23"/>
      <c r="G11" s="22"/>
      <c r="H11" s="23"/>
      <c r="I11" s="23"/>
      <c r="J11" s="22"/>
      <c r="K11" s="26"/>
      <c r="L11" s="22"/>
      <c r="M11" s="22"/>
      <c r="N11" s="23"/>
      <c r="O11" s="23"/>
      <c r="P11" s="29"/>
      <c r="Q11" s="22"/>
      <c r="R11" s="22"/>
      <c r="S11" s="23"/>
      <c r="T11" s="23"/>
      <c r="U11" s="32"/>
      <c r="V11" s="24"/>
      <c r="W11" s="25"/>
    </row>
    <row r="12" spans="1:23" s="18" customFormat="1" ht="25.5" x14ac:dyDescent="0.2">
      <c r="A12" s="105" t="s">
        <v>16</v>
      </c>
      <c r="B12" s="108" t="s">
        <v>4</v>
      </c>
      <c r="C12" s="11" t="s">
        <v>17</v>
      </c>
      <c r="D12" s="8" t="s">
        <v>18</v>
      </c>
      <c r="E12" s="8">
        <v>8</v>
      </c>
      <c r="F12" s="8"/>
      <c r="G12" s="11" t="s">
        <v>68</v>
      </c>
      <c r="H12" s="8">
        <v>815</v>
      </c>
      <c r="I12" s="8">
        <v>1676</v>
      </c>
      <c r="J12" s="16">
        <v>1478232</v>
      </c>
      <c r="K12" s="16">
        <v>1918745.14</v>
      </c>
      <c r="L12" s="11" t="s">
        <v>9</v>
      </c>
      <c r="M12" s="5" t="s">
        <v>19</v>
      </c>
      <c r="N12" s="8">
        <v>739</v>
      </c>
      <c r="O12" s="8">
        <v>1</v>
      </c>
      <c r="P12" s="9">
        <v>3068</v>
      </c>
      <c r="Q12" s="89" t="s">
        <v>9</v>
      </c>
      <c r="R12" s="71" t="s">
        <v>15</v>
      </c>
      <c r="S12" s="70">
        <v>123</v>
      </c>
      <c r="T12" s="70">
        <v>74</v>
      </c>
      <c r="U12" s="69">
        <v>61779</v>
      </c>
      <c r="V12" s="83">
        <v>21622650</v>
      </c>
      <c r="W12" s="86" t="s">
        <v>84</v>
      </c>
    </row>
    <row r="13" spans="1:23" s="18" customFormat="1" ht="25.5" x14ac:dyDescent="0.2">
      <c r="A13" s="107"/>
      <c r="B13" s="87"/>
      <c r="C13" s="11" t="s">
        <v>20</v>
      </c>
      <c r="D13" s="8" t="s">
        <v>67</v>
      </c>
      <c r="E13" s="8">
        <v>16</v>
      </c>
      <c r="F13" s="8"/>
      <c r="G13" s="11" t="s">
        <v>69</v>
      </c>
      <c r="H13" s="8">
        <v>1568</v>
      </c>
      <c r="I13" s="8">
        <v>5620</v>
      </c>
      <c r="J13" s="16">
        <v>4956840</v>
      </c>
      <c r="K13" s="16">
        <v>6433978.3200000003</v>
      </c>
      <c r="L13" s="11" t="s">
        <v>9</v>
      </c>
      <c r="M13" s="5" t="s">
        <v>58</v>
      </c>
      <c r="N13" s="8">
        <v>4611</v>
      </c>
      <c r="O13" s="8">
        <v>1</v>
      </c>
      <c r="P13" s="9">
        <v>4507.08</v>
      </c>
      <c r="Q13" s="90"/>
      <c r="R13" s="92"/>
      <c r="S13" s="70"/>
      <c r="T13" s="70"/>
      <c r="U13" s="93"/>
      <c r="V13" s="84"/>
      <c r="W13" s="87"/>
    </row>
    <row r="14" spans="1:23" s="18" customFormat="1" ht="25.5" x14ac:dyDescent="0.2">
      <c r="A14" s="107"/>
      <c r="B14" s="87"/>
      <c r="C14" s="11" t="s">
        <v>83</v>
      </c>
      <c r="D14" s="8" t="s">
        <v>5</v>
      </c>
      <c r="E14" s="8">
        <v>16</v>
      </c>
      <c r="F14" s="8"/>
      <c r="G14" s="11" t="s">
        <v>6</v>
      </c>
      <c r="H14" s="8">
        <v>1556</v>
      </c>
      <c r="I14" s="8">
        <v>5500</v>
      </c>
      <c r="J14" s="16">
        <v>4851000</v>
      </c>
      <c r="K14" s="16">
        <v>6296598</v>
      </c>
      <c r="L14" s="11" t="s">
        <v>9</v>
      </c>
      <c r="M14" s="5" t="s">
        <v>58</v>
      </c>
      <c r="N14" s="8">
        <v>4610</v>
      </c>
      <c r="O14" s="8">
        <v>1</v>
      </c>
      <c r="P14" s="9">
        <v>5500.24</v>
      </c>
      <c r="Q14" s="90"/>
      <c r="R14" s="92"/>
      <c r="S14" s="70"/>
      <c r="T14" s="70"/>
      <c r="U14" s="93"/>
      <c r="V14" s="84"/>
      <c r="W14" s="87"/>
    </row>
    <row r="15" spans="1:23" s="18" customFormat="1" ht="25.5" x14ac:dyDescent="0.2">
      <c r="A15" s="106"/>
      <c r="B15" s="88"/>
      <c r="C15" s="11" t="s">
        <v>21</v>
      </c>
      <c r="D15" s="8" t="s">
        <v>12</v>
      </c>
      <c r="E15" s="8">
        <v>16</v>
      </c>
      <c r="F15" s="8"/>
      <c r="G15" s="11" t="s">
        <v>14</v>
      </c>
      <c r="H15" s="8">
        <v>1124</v>
      </c>
      <c r="I15" s="8">
        <v>5691</v>
      </c>
      <c r="J15" s="16">
        <v>5019462</v>
      </c>
      <c r="K15" s="16">
        <v>6515261.6799999997</v>
      </c>
      <c r="L15" s="11" t="s">
        <v>9</v>
      </c>
      <c r="M15" s="5" t="s">
        <v>58</v>
      </c>
      <c r="N15" s="8">
        <v>4613</v>
      </c>
      <c r="O15" s="8">
        <v>1</v>
      </c>
      <c r="P15" s="9">
        <v>10578.25</v>
      </c>
      <c r="Q15" s="91"/>
      <c r="R15" s="72"/>
      <c r="S15" s="70"/>
      <c r="T15" s="70"/>
      <c r="U15" s="93"/>
      <c r="V15" s="85"/>
      <c r="W15" s="88"/>
    </row>
    <row r="16" spans="1:23" s="18" customFormat="1" x14ac:dyDescent="0.2">
      <c r="A16" s="101" t="s">
        <v>22</v>
      </c>
      <c r="B16" s="101"/>
      <c r="C16" s="101"/>
      <c r="D16" s="13"/>
      <c r="E16" s="21"/>
      <c r="F16" s="21"/>
      <c r="G16" s="13"/>
      <c r="H16" s="21"/>
      <c r="I16" s="21"/>
      <c r="J16" s="13"/>
      <c r="K16" s="19">
        <f>SUM(K12:K15)</f>
        <v>21164583.140000001</v>
      </c>
      <c r="L16" s="13"/>
      <c r="M16" s="13"/>
      <c r="N16" s="21"/>
      <c r="O16" s="21"/>
      <c r="P16" s="28"/>
      <c r="Q16" s="13"/>
      <c r="R16" s="13"/>
      <c r="S16" s="21"/>
      <c r="T16" s="21"/>
      <c r="U16" s="31"/>
      <c r="V16" s="14">
        <f>SUM(V12)</f>
        <v>21622650</v>
      </c>
      <c r="W16" s="15"/>
    </row>
    <row r="17" spans="1:23" s="18" customFormat="1" x14ac:dyDescent="0.2">
      <c r="A17" s="22"/>
      <c r="B17" s="22"/>
      <c r="C17" s="22"/>
      <c r="D17" s="22"/>
      <c r="E17" s="23"/>
      <c r="F17" s="23"/>
      <c r="G17" s="22"/>
      <c r="H17" s="23"/>
      <c r="I17" s="23"/>
      <c r="J17" s="22"/>
      <c r="K17" s="26"/>
      <c r="L17" s="22"/>
      <c r="M17" s="22"/>
      <c r="N17" s="23"/>
      <c r="O17" s="23"/>
      <c r="P17" s="29"/>
      <c r="Q17" s="22"/>
      <c r="R17" s="22"/>
      <c r="S17" s="23"/>
      <c r="T17" s="23"/>
      <c r="U17" s="32"/>
      <c r="V17" s="24"/>
      <c r="W17" s="25"/>
    </row>
    <row r="18" spans="1:23" s="18" customFormat="1" x14ac:dyDescent="0.2">
      <c r="A18" s="105" t="s">
        <v>23</v>
      </c>
      <c r="B18" s="108" t="s">
        <v>4</v>
      </c>
      <c r="C18" s="89" t="s">
        <v>24</v>
      </c>
      <c r="D18" s="70" t="s">
        <v>67</v>
      </c>
      <c r="E18" s="70">
        <v>24</v>
      </c>
      <c r="F18" s="70"/>
      <c r="G18" s="89" t="s">
        <v>71</v>
      </c>
      <c r="H18" s="70">
        <v>1617</v>
      </c>
      <c r="I18" s="70">
        <v>6376</v>
      </c>
      <c r="J18" s="69">
        <v>5623632</v>
      </c>
      <c r="K18" s="69">
        <v>7299474.3399999999</v>
      </c>
      <c r="L18" s="99" t="s">
        <v>9</v>
      </c>
      <c r="M18" s="99" t="s">
        <v>25</v>
      </c>
      <c r="N18" s="70">
        <v>44</v>
      </c>
      <c r="O18" s="70">
        <v>3</v>
      </c>
      <c r="P18" s="100">
        <v>8966.69</v>
      </c>
      <c r="Q18" s="11" t="s">
        <v>9</v>
      </c>
      <c r="R18" s="5" t="s">
        <v>58</v>
      </c>
      <c r="S18" s="8">
        <v>4129</v>
      </c>
      <c r="T18" s="8">
        <v>1</v>
      </c>
      <c r="U18" s="16">
        <v>17978.27</v>
      </c>
      <c r="V18" s="16">
        <v>5393481</v>
      </c>
      <c r="W18" s="7" t="s">
        <v>72</v>
      </c>
    </row>
    <row r="19" spans="1:23" s="18" customFormat="1" x14ac:dyDescent="0.2">
      <c r="A19" s="107"/>
      <c r="B19" s="87"/>
      <c r="C19" s="91"/>
      <c r="D19" s="70"/>
      <c r="E19" s="70"/>
      <c r="F19" s="70"/>
      <c r="G19" s="91"/>
      <c r="H19" s="70"/>
      <c r="I19" s="70"/>
      <c r="J19" s="69"/>
      <c r="K19" s="69"/>
      <c r="L19" s="99"/>
      <c r="M19" s="99"/>
      <c r="N19" s="70"/>
      <c r="O19" s="70"/>
      <c r="P19" s="100"/>
      <c r="Q19" s="11" t="s">
        <v>9</v>
      </c>
      <c r="R19" s="5" t="s">
        <v>58</v>
      </c>
      <c r="S19" s="8">
        <v>4130</v>
      </c>
      <c r="T19" s="8">
        <v>1</v>
      </c>
      <c r="U19" s="16">
        <v>16020.88</v>
      </c>
      <c r="V19" s="16">
        <v>4806264</v>
      </c>
      <c r="W19" s="7" t="s">
        <v>72</v>
      </c>
    </row>
    <row r="20" spans="1:23" s="18" customFormat="1" x14ac:dyDescent="0.2">
      <c r="A20" s="107"/>
      <c r="B20" s="87"/>
      <c r="C20" s="89" t="s">
        <v>70</v>
      </c>
      <c r="D20" s="70" t="s">
        <v>5</v>
      </c>
      <c r="E20" s="70">
        <v>16</v>
      </c>
      <c r="F20" s="70"/>
      <c r="G20" s="89" t="s">
        <v>6</v>
      </c>
      <c r="H20" s="70">
        <v>1556</v>
      </c>
      <c r="I20" s="70">
        <v>5500</v>
      </c>
      <c r="J20" s="69">
        <v>4851000</v>
      </c>
      <c r="K20" s="69">
        <v>6296598</v>
      </c>
      <c r="L20" s="99" t="s">
        <v>9</v>
      </c>
      <c r="M20" s="99" t="s">
        <v>25</v>
      </c>
      <c r="N20" s="70" t="s">
        <v>26</v>
      </c>
      <c r="O20" s="70">
        <v>3392</v>
      </c>
      <c r="P20" s="100">
        <v>25905.9</v>
      </c>
      <c r="Q20" s="11" t="s">
        <v>9</v>
      </c>
      <c r="R20" s="5" t="s">
        <v>58</v>
      </c>
      <c r="S20" s="8">
        <v>4326</v>
      </c>
      <c r="T20" s="8">
        <v>1</v>
      </c>
      <c r="U20" s="16">
        <v>9705.73</v>
      </c>
      <c r="V20" s="16">
        <v>2911719</v>
      </c>
      <c r="W20" s="7" t="s">
        <v>72</v>
      </c>
    </row>
    <row r="21" spans="1:23" s="18" customFormat="1" x14ac:dyDescent="0.2">
      <c r="A21" s="107"/>
      <c r="B21" s="87"/>
      <c r="C21" s="90"/>
      <c r="D21" s="70"/>
      <c r="E21" s="70"/>
      <c r="F21" s="70"/>
      <c r="G21" s="90"/>
      <c r="H21" s="70"/>
      <c r="I21" s="70"/>
      <c r="J21" s="69"/>
      <c r="K21" s="69"/>
      <c r="L21" s="99"/>
      <c r="M21" s="99"/>
      <c r="N21" s="70"/>
      <c r="O21" s="70"/>
      <c r="P21" s="100"/>
      <c r="Q21" s="11" t="s">
        <v>27</v>
      </c>
      <c r="R21" s="5" t="s">
        <v>73</v>
      </c>
      <c r="S21" s="8">
        <v>104</v>
      </c>
      <c r="T21" s="8">
        <v>112</v>
      </c>
      <c r="U21" s="16">
        <v>2600</v>
      </c>
      <c r="V21" s="16">
        <v>390000</v>
      </c>
      <c r="W21" s="7" t="s">
        <v>65</v>
      </c>
    </row>
    <row r="22" spans="1:23" s="18" customFormat="1" ht="14.25" customHeight="1" x14ac:dyDescent="0.2">
      <c r="A22" s="106"/>
      <c r="B22" s="88"/>
      <c r="C22" s="91"/>
      <c r="D22" s="70"/>
      <c r="E22" s="70"/>
      <c r="F22" s="70"/>
      <c r="G22" s="91"/>
      <c r="H22" s="70"/>
      <c r="I22" s="70"/>
      <c r="J22" s="69"/>
      <c r="K22" s="69"/>
      <c r="L22" s="99"/>
      <c r="M22" s="99"/>
      <c r="N22" s="70"/>
      <c r="O22" s="70"/>
      <c r="P22" s="100"/>
      <c r="Q22" s="11" t="s">
        <v>9</v>
      </c>
      <c r="R22" s="5" t="s">
        <v>73</v>
      </c>
      <c r="S22" s="8">
        <v>138</v>
      </c>
      <c r="T22" s="8">
        <v>17</v>
      </c>
      <c r="U22" s="16">
        <v>1085.46</v>
      </c>
      <c r="V22" s="16">
        <v>162819</v>
      </c>
      <c r="W22" s="7" t="s">
        <v>65</v>
      </c>
    </row>
    <row r="23" spans="1:23" s="18" customFormat="1" x14ac:dyDescent="0.2">
      <c r="A23" s="101" t="s">
        <v>74</v>
      </c>
      <c r="B23" s="101"/>
      <c r="C23" s="101"/>
      <c r="D23" s="13"/>
      <c r="E23" s="21"/>
      <c r="F23" s="21"/>
      <c r="G23" s="13"/>
      <c r="H23" s="21"/>
      <c r="I23" s="21"/>
      <c r="J23" s="13"/>
      <c r="K23" s="19">
        <f>SUM(K18:K22)</f>
        <v>13596072.34</v>
      </c>
      <c r="L23" s="13"/>
      <c r="M23" s="13"/>
      <c r="N23" s="21"/>
      <c r="O23" s="21"/>
      <c r="P23" s="28"/>
      <c r="Q23" s="13"/>
      <c r="R23" s="13"/>
      <c r="S23" s="21"/>
      <c r="T23" s="21"/>
      <c r="U23" s="31"/>
      <c r="V23" s="14">
        <f>SUM(V18:V22)</f>
        <v>13664283</v>
      </c>
      <c r="W23" s="15"/>
    </row>
    <row r="24" spans="1:23" s="18" customFormat="1" x14ac:dyDescent="0.2">
      <c r="A24" s="22"/>
      <c r="B24" s="22"/>
      <c r="C24" s="22"/>
      <c r="D24" s="22"/>
      <c r="E24" s="23"/>
      <c r="F24" s="23"/>
      <c r="G24" s="22"/>
      <c r="H24" s="23"/>
      <c r="I24" s="23"/>
      <c r="J24" s="22"/>
      <c r="K24" s="26"/>
      <c r="L24" s="22"/>
      <c r="M24" s="22"/>
      <c r="N24" s="23"/>
      <c r="O24" s="23"/>
      <c r="P24" s="29"/>
      <c r="Q24" s="22"/>
      <c r="R24" s="22"/>
      <c r="S24" s="23"/>
      <c r="T24" s="23"/>
      <c r="U24" s="32"/>
      <c r="V24" s="24"/>
      <c r="W24" s="25"/>
    </row>
    <row r="25" spans="1:23" s="18" customFormat="1" x14ac:dyDescent="0.2">
      <c r="A25" s="105" t="s">
        <v>28</v>
      </c>
      <c r="B25" s="99" t="s">
        <v>4</v>
      </c>
      <c r="C25" s="98" t="s">
        <v>75</v>
      </c>
      <c r="D25" s="109" t="s">
        <v>5</v>
      </c>
      <c r="E25" s="70"/>
      <c r="F25" s="70">
        <v>16</v>
      </c>
      <c r="G25" s="99" t="s">
        <v>76</v>
      </c>
      <c r="H25" s="70">
        <v>893</v>
      </c>
      <c r="I25" s="70">
        <v>4469</v>
      </c>
      <c r="J25" s="96">
        <v>3941658</v>
      </c>
      <c r="K25" s="96">
        <v>5116272.08</v>
      </c>
      <c r="L25" s="99" t="s">
        <v>29</v>
      </c>
      <c r="M25" s="99" t="s">
        <v>77</v>
      </c>
      <c r="N25" s="70"/>
      <c r="O25" s="70">
        <v>3058</v>
      </c>
      <c r="P25" s="96">
        <v>3163</v>
      </c>
      <c r="Q25" s="11" t="s">
        <v>9</v>
      </c>
      <c r="R25" s="5" t="s">
        <v>58</v>
      </c>
      <c r="S25" s="8">
        <v>4105</v>
      </c>
      <c r="T25" s="8">
        <v>1</v>
      </c>
      <c r="U25" s="16">
        <v>16714.689999999999</v>
      </c>
      <c r="V25" s="16">
        <v>5014407</v>
      </c>
      <c r="W25" s="7" t="s">
        <v>59</v>
      </c>
    </row>
    <row r="26" spans="1:23" s="18" customFormat="1" x14ac:dyDescent="0.2">
      <c r="A26" s="106"/>
      <c r="B26" s="99"/>
      <c r="C26" s="98"/>
      <c r="D26" s="85"/>
      <c r="E26" s="70"/>
      <c r="F26" s="70"/>
      <c r="G26" s="99"/>
      <c r="H26" s="70"/>
      <c r="I26" s="70"/>
      <c r="J26" s="97"/>
      <c r="K26" s="97"/>
      <c r="L26" s="99"/>
      <c r="M26" s="99"/>
      <c r="N26" s="70"/>
      <c r="O26" s="70"/>
      <c r="P26" s="97"/>
      <c r="Q26" s="11" t="s">
        <v>9</v>
      </c>
      <c r="R26" s="5" t="s">
        <v>73</v>
      </c>
      <c r="S26" s="8">
        <v>119</v>
      </c>
      <c r="T26" s="8">
        <v>136</v>
      </c>
      <c r="U26" s="16">
        <v>1001.92</v>
      </c>
      <c r="V26" s="16">
        <v>150288</v>
      </c>
      <c r="W26" s="7" t="s">
        <v>65</v>
      </c>
    </row>
    <row r="27" spans="1:23" s="18" customFormat="1" x14ac:dyDescent="0.2">
      <c r="A27" s="101" t="s">
        <v>30</v>
      </c>
      <c r="B27" s="101"/>
      <c r="C27" s="101"/>
      <c r="D27" s="13"/>
      <c r="E27" s="21"/>
      <c r="F27" s="21"/>
      <c r="G27" s="13"/>
      <c r="H27" s="21"/>
      <c r="I27" s="21"/>
      <c r="J27" s="13"/>
      <c r="K27" s="19">
        <f>SUM(K25)</f>
        <v>5116272.08</v>
      </c>
      <c r="L27" s="13"/>
      <c r="M27" s="13"/>
      <c r="N27" s="21"/>
      <c r="O27" s="21"/>
      <c r="P27" s="28"/>
      <c r="Q27" s="13"/>
      <c r="R27" s="13"/>
      <c r="S27" s="21"/>
      <c r="T27" s="21"/>
      <c r="U27" s="31"/>
      <c r="V27" s="19">
        <f>SUM(V25:V26)</f>
        <v>5164695</v>
      </c>
      <c r="W27" s="15"/>
    </row>
    <row r="28" spans="1:23" s="18" customFormat="1" x14ac:dyDescent="0.2">
      <c r="A28" s="22"/>
      <c r="B28" s="22"/>
      <c r="C28" s="22"/>
      <c r="D28" s="22"/>
      <c r="E28" s="23"/>
      <c r="F28" s="23"/>
      <c r="G28" s="22"/>
      <c r="H28" s="23"/>
      <c r="I28" s="23"/>
      <c r="J28" s="22"/>
      <c r="K28" s="26"/>
      <c r="L28" s="22"/>
      <c r="M28" s="22"/>
      <c r="N28" s="23"/>
      <c r="O28" s="23"/>
      <c r="P28" s="29"/>
      <c r="Q28" s="22"/>
      <c r="R28" s="22"/>
      <c r="S28" s="23"/>
      <c r="T28" s="23"/>
      <c r="U28" s="32"/>
      <c r="V28" s="24"/>
      <c r="W28" s="25"/>
    </row>
    <row r="29" spans="1:23" s="18" customFormat="1" x14ac:dyDescent="0.2">
      <c r="A29" s="105" t="s">
        <v>31</v>
      </c>
      <c r="B29" s="89" t="s">
        <v>4</v>
      </c>
      <c r="C29" s="98" t="s">
        <v>78</v>
      </c>
      <c r="D29" s="70" t="s">
        <v>5</v>
      </c>
      <c r="E29" s="70">
        <v>24</v>
      </c>
      <c r="F29" s="70"/>
      <c r="G29" s="99" t="s">
        <v>79</v>
      </c>
      <c r="H29" s="70">
        <v>2088</v>
      </c>
      <c r="I29" s="70">
        <v>7043</v>
      </c>
      <c r="J29" s="69">
        <v>6211926</v>
      </c>
      <c r="K29" s="69">
        <v>8063079.9500000002</v>
      </c>
      <c r="L29" s="99" t="s">
        <v>32</v>
      </c>
      <c r="M29" s="99" t="s">
        <v>80</v>
      </c>
      <c r="N29" s="70">
        <v>220</v>
      </c>
      <c r="O29" s="70">
        <v>2</v>
      </c>
      <c r="P29" s="69">
        <v>8869</v>
      </c>
      <c r="Q29" s="11" t="s">
        <v>9</v>
      </c>
      <c r="R29" s="5" t="s">
        <v>58</v>
      </c>
      <c r="S29" s="8">
        <v>4127</v>
      </c>
      <c r="T29" s="8">
        <v>1</v>
      </c>
      <c r="U29" s="16">
        <v>15495.49</v>
      </c>
      <c r="V29" s="16">
        <v>4648647</v>
      </c>
      <c r="W29" s="7" t="s">
        <v>59</v>
      </c>
    </row>
    <row r="30" spans="1:23" s="18" customFormat="1" x14ac:dyDescent="0.2">
      <c r="A30" s="107"/>
      <c r="B30" s="90"/>
      <c r="C30" s="99"/>
      <c r="D30" s="70"/>
      <c r="E30" s="70"/>
      <c r="F30" s="70"/>
      <c r="G30" s="99"/>
      <c r="H30" s="70"/>
      <c r="I30" s="70"/>
      <c r="J30" s="69"/>
      <c r="K30" s="69"/>
      <c r="L30" s="99"/>
      <c r="M30" s="99"/>
      <c r="N30" s="70"/>
      <c r="O30" s="70"/>
      <c r="P30" s="69"/>
      <c r="Q30" s="11" t="s">
        <v>9</v>
      </c>
      <c r="R30" s="5" t="s">
        <v>58</v>
      </c>
      <c r="S30" s="8">
        <v>4317</v>
      </c>
      <c r="T30" s="8">
        <v>1</v>
      </c>
      <c r="U30" s="16">
        <v>5963.09</v>
      </c>
      <c r="V30" s="16">
        <v>1788927</v>
      </c>
      <c r="W30" s="7" t="s">
        <v>85</v>
      </c>
    </row>
    <row r="31" spans="1:23" s="18" customFormat="1" x14ac:dyDescent="0.2">
      <c r="A31" s="107"/>
      <c r="B31" s="90"/>
      <c r="C31" s="99"/>
      <c r="D31" s="70"/>
      <c r="E31" s="70"/>
      <c r="F31" s="70"/>
      <c r="G31" s="99"/>
      <c r="H31" s="70"/>
      <c r="I31" s="70"/>
      <c r="J31" s="69"/>
      <c r="K31" s="69"/>
      <c r="L31" s="99"/>
      <c r="M31" s="99"/>
      <c r="N31" s="70"/>
      <c r="O31" s="70"/>
      <c r="P31" s="69"/>
      <c r="Q31" s="11" t="s">
        <v>9</v>
      </c>
      <c r="R31" s="5" t="s">
        <v>58</v>
      </c>
      <c r="S31" s="8">
        <v>4319</v>
      </c>
      <c r="T31" s="8">
        <v>1</v>
      </c>
      <c r="U31" s="16">
        <v>6965.53</v>
      </c>
      <c r="V31" s="16">
        <v>2089659</v>
      </c>
      <c r="W31" s="7" t="s">
        <v>59</v>
      </c>
    </row>
    <row r="32" spans="1:23" s="18" customFormat="1" x14ac:dyDescent="0.2">
      <c r="A32" s="107"/>
      <c r="B32" s="90"/>
      <c r="C32" s="71" t="s">
        <v>81</v>
      </c>
      <c r="D32" s="70" t="s">
        <v>12</v>
      </c>
      <c r="E32" s="70">
        <v>24</v>
      </c>
      <c r="F32" s="70"/>
      <c r="G32" s="99" t="s">
        <v>33</v>
      </c>
      <c r="H32" s="70">
        <v>1285</v>
      </c>
      <c r="I32" s="70">
        <v>6493</v>
      </c>
      <c r="J32" s="69">
        <v>5726826</v>
      </c>
      <c r="K32" s="69">
        <v>7433420.1500000004</v>
      </c>
      <c r="L32" s="99" t="s">
        <v>32</v>
      </c>
      <c r="M32" s="99" t="s">
        <v>80</v>
      </c>
      <c r="N32" s="70">
        <v>220</v>
      </c>
      <c r="O32" s="70">
        <v>2</v>
      </c>
      <c r="P32" s="69">
        <v>8869</v>
      </c>
      <c r="Q32" s="11" t="s">
        <v>9</v>
      </c>
      <c r="R32" s="5" t="s">
        <v>58</v>
      </c>
      <c r="S32" s="8">
        <v>4321</v>
      </c>
      <c r="T32" s="8">
        <v>1</v>
      </c>
      <c r="U32" s="16">
        <v>10244.719999999999</v>
      </c>
      <c r="V32" s="16">
        <v>3073416</v>
      </c>
      <c r="W32" s="7" t="s">
        <v>59</v>
      </c>
    </row>
    <row r="33" spans="1:23" s="18" customFormat="1" x14ac:dyDescent="0.2">
      <c r="A33" s="107"/>
      <c r="B33" s="90"/>
      <c r="C33" s="92"/>
      <c r="D33" s="70"/>
      <c r="E33" s="70"/>
      <c r="F33" s="70"/>
      <c r="G33" s="99"/>
      <c r="H33" s="70"/>
      <c r="I33" s="70"/>
      <c r="J33" s="69"/>
      <c r="K33" s="69"/>
      <c r="L33" s="99"/>
      <c r="M33" s="99"/>
      <c r="N33" s="70"/>
      <c r="O33" s="70"/>
      <c r="P33" s="69"/>
      <c r="Q33" s="11" t="s">
        <v>9</v>
      </c>
      <c r="R33" s="5" t="s">
        <v>58</v>
      </c>
      <c r="S33" s="8">
        <v>4322</v>
      </c>
      <c r="T33" s="8">
        <v>1</v>
      </c>
      <c r="U33" s="16">
        <v>7761.51</v>
      </c>
      <c r="V33" s="16">
        <v>2328453</v>
      </c>
      <c r="W33" s="7" t="s">
        <v>59</v>
      </c>
    </row>
    <row r="34" spans="1:23" s="18" customFormat="1" x14ac:dyDescent="0.2">
      <c r="A34" s="106"/>
      <c r="B34" s="91"/>
      <c r="C34" s="72"/>
      <c r="D34" s="70"/>
      <c r="E34" s="70"/>
      <c r="F34" s="70"/>
      <c r="G34" s="99"/>
      <c r="H34" s="70"/>
      <c r="I34" s="70"/>
      <c r="J34" s="69"/>
      <c r="K34" s="69"/>
      <c r="L34" s="99"/>
      <c r="M34" s="99"/>
      <c r="N34" s="70"/>
      <c r="O34" s="70"/>
      <c r="P34" s="69"/>
      <c r="Q34" s="11" t="s">
        <v>9</v>
      </c>
      <c r="R34" s="5" t="s">
        <v>58</v>
      </c>
      <c r="S34" s="8">
        <v>4323</v>
      </c>
      <c r="T34" s="8">
        <v>1</v>
      </c>
      <c r="U34" s="16">
        <v>6236.8</v>
      </c>
      <c r="V34" s="16">
        <v>1871040</v>
      </c>
      <c r="W34" s="7" t="s">
        <v>59</v>
      </c>
    </row>
    <row r="35" spans="1:23" s="18" customFormat="1" x14ac:dyDescent="0.2">
      <c r="A35" s="101" t="s">
        <v>34</v>
      </c>
      <c r="B35" s="101"/>
      <c r="C35" s="101"/>
      <c r="D35" s="13"/>
      <c r="E35" s="21"/>
      <c r="F35" s="21"/>
      <c r="G35" s="13"/>
      <c r="H35" s="13"/>
      <c r="I35" s="13"/>
      <c r="J35" s="13"/>
      <c r="K35" s="19">
        <f>SUM(K29:K34)</f>
        <v>15496500.100000001</v>
      </c>
      <c r="L35" s="13"/>
      <c r="M35" s="13"/>
      <c r="N35" s="13"/>
      <c r="O35" s="13"/>
      <c r="P35" s="13"/>
      <c r="Q35" s="13"/>
      <c r="R35" s="13"/>
      <c r="S35" s="21"/>
      <c r="T35" s="21"/>
      <c r="U35" s="13"/>
      <c r="V35" s="19">
        <f>SUM(V29:V34)</f>
        <v>15800142</v>
      </c>
      <c r="W35" s="15"/>
    </row>
    <row r="36" spans="1:23" s="18" customFormat="1" x14ac:dyDescent="0.2">
      <c r="A36" s="73" t="s">
        <v>35</v>
      </c>
      <c r="B36" s="74"/>
      <c r="C36" s="75"/>
      <c r="D36" s="11"/>
      <c r="E36" s="73">
        <f>SUM(E4:F35)</f>
        <v>200</v>
      </c>
      <c r="F36" s="75"/>
      <c r="G36" s="11"/>
      <c r="H36" s="11"/>
      <c r="I36" s="11"/>
      <c r="J36" s="16">
        <f>SUM(J4:J34)</f>
        <v>56821968</v>
      </c>
      <c r="K36" s="19">
        <f>K6+K10+K16+K23+K27+K35</f>
        <v>73754914.479999989</v>
      </c>
      <c r="L36" s="11"/>
      <c r="M36" s="11"/>
      <c r="N36" s="11"/>
      <c r="O36" s="11"/>
      <c r="P36" s="11"/>
      <c r="Q36" s="11"/>
      <c r="R36" s="11"/>
      <c r="S36" s="8"/>
      <c r="T36" s="8"/>
      <c r="U36" s="11"/>
      <c r="V36" s="16">
        <f>V6+V10+V16+V23+V27+V35</f>
        <v>74762583</v>
      </c>
      <c r="W36" s="7"/>
    </row>
  </sheetData>
  <mergeCells count="124">
    <mergeCell ref="A23:C23"/>
    <mergeCell ref="A6:C6"/>
    <mergeCell ref="A1:B1"/>
    <mergeCell ref="A4:A5"/>
    <mergeCell ref="B4:B5"/>
    <mergeCell ref="C4:C5"/>
    <mergeCell ref="D29:D31"/>
    <mergeCell ref="D32:D34"/>
    <mergeCell ref="E20:E22"/>
    <mergeCell ref="E25:E26"/>
    <mergeCell ref="E29:E31"/>
    <mergeCell ref="E32:E34"/>
    <mergeCell ref="A8:A9"/>
    <mergeCell ref="B8:B9"/>
    <mergeCell ref="A10:C10"/>
    <mergeCell ref="A12:A15"/>
    <mergeCell ref="B12:B15"/>
    <mergeCell ref="E18:E19"/>
    <mergeCell ref="C1:K1"/>
    <mergeCell ref="I25:I26"/>
    <mergeCell ref="I29:I31"/>
    <mergeCell ref="A35:C35"/>
    <mergeCell ref="D2:D3"/>
    <mergeCell ref="D4:D5"/>
    <mergeCell ref="E2:F2"/>
    <mergeCell ref="E4:E5"/>
    <mergeCell ref="D20:D22"/>
    <mergeCell ref="A25:A26"/>
    <mergeCell ref="B25:B26"/>
    <mergeCell ref="C25:C26"/>
    <mergeCell ref="A27:C27"/>
    <mergeCell ref="A29:A34"/>
    <mergeCell ref="B29:B34"/>
    <mergeCell ref="C29:C31"/>
    <mergeCell ref="C32:C34"/>
    <mergeCell ref="A16:C16"/>
    <mergeCell ref="A18:A22"/>
    <mergeCell ref="B18:B22"/>
    <mergeCell ref="C20:C22"/>
    <mergeCell ref="F29:F31"/>
    <mergeCell ref="F32:F34"/>
    <mergeCell ref="C18:C19"/>
    <mergeCell ref="D25:D26"/>
    <mergeCell ref="P29:P31"/>
    <mergeCell ref="L32:L34"/>
    <mergeCell ref="G2:G3"/>
    <mergeCell ref="G4:G5"/>
    <mergeCell ref="G18:G19"/>
    <mergeCell ref="G20:G22"/>
    <mergeCell ref="G25:G26"/>
    <mergeCell ref="F4:F5"/>
    <mergeCell ref="G29:G31"/>
    <mergeCell ref="G32:G34"/>
    <mergeCell ref="K32:K34"/>
    <mergeCell ref="I18:I19"/>
    <mergeCell ref="F18:F19"/>
    <mergeCell ref="F20:F22"/>
    <mergeCell ref="F25:F26"/>
    <mergeCell ref="H2:I2"/>
    <mergeCell ref="H4:H5"/>
    <mergeCell ref="H18:H19"/>
    <mergeCell ref="H20:H22"/>
    <mergeCell ref="H25:H26"/>
    <mergeCell ref="H29:H31"/>
    <mergeCell ref="H32:H34"/>
    <mergeCell ref="I4:I5"/>
    <mergeCell ref="I20:I22"/>
    <mergeCell ref="L4:L5"/>
    <mergeCell ref="L18:L19"/>
    <mergeCell ref="I32:I34"/>
    <mergeCell ref="M29:M31"/>
    <mergeCell ref="M32:M34"/>
    <mergeCell ref="P18:P19"/>
    <mergeCell ref="J2:J3"/>
    <mergeCell ref="J4:J5"/>
    <mergeCell ref="J18:J19"/>
    <mergeCell ref="J20:J22"/>
    <mergeCell ref="J25:J26"/>
    <mergeCell ref="L20:L22"/>
    <mergeCell ref="L25:L26"/>
    <mergeCell ref="L29:L31"/>
    <mergeCell ref="N18:N19"/>
    <mergeCell ref="M18:M19"/>
    <mergeCell ref="M20:M22"/>
    <mergeCell ref="M25:M26"/>
    <mergeCell ref="L1:P2"/>
    <mergeCell ref="N20:N22"/>
    <mergeCell ref="N25:N26"/>
    <mergeCell ref="N29:N31"/>
    <mergeCell ref="P20:P22"/>
    <mergeCell ref="P25:P26"/>
    <mergeCell ref="Q1:W2"/>
    <mergeCell ref="V12:V15"/>
    <mergeCell ref="W12:W15"/>
    <mergeCell ref="Q12:Q15"/>
    <mergeCell ref="R12:R15"/>
    <mergeCell ref="S12:S15"/>
    <mergeCell ref="T12:T15"/>
    <mergeCell ref="U12:U15"/>
    <mergeCell ref="P4:P5"/>
    <mergeCell ref="N4:N5"/>
    <mergeCell ref="P32:P34"/>
    <mergeCell ref="N32:N34"/>
    <mergeCell ref="M4:M5"/>
    <mergeCell ref="A36:C36"/>
    <mergeCell ref="E36:F36"/>
    <mergeCell ref="A2:A3"/>
    <mergeCell ref="B2:B3"/>
    <mergeCell ref="C2:C3"/>
    <mergeCell ref="O4:O5"/>
    <mergeCell ref="O18:O19"/>
    <mergeCell ref="O20:O22"/>
    <mergeCell ref="O25:O26"/>
    <mergeCell ref="O29:O31"/>
    <mergeCell ref="O32:O34"/>
    <mergeCell ref="D18:D19"/>
    <mergeCell ref="J29:J31"/>
    <mergeCell ref="J32:J34"/>
    <mergeCell ref="K2:K3"/>
    <mergeCell ref="K4:K5"/>
    <mergeCell ref="K18:K19"/>
    <mergeCell ref="K20:K22"/>
    <mergeCell ref="K25:K26"/>
    <mergeCell ref="K29:K31"/>
  </mergeCells>
  <printOptions verticalCentered="1"/>
  <pageMargins left="0.19685039370078741" right="0.59055118110236227" top="0.19685039370078741" bottom="0.19685039370078741" header="0.51181102362204722" footer="0.51181102362204722"/>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tabSelected="1" view="pageBreakPreview" zoomScale="60" zoomScaleNormal="70" workbookViewId="0">
      <selection activeCell="B18" sqref="B18:W18"/>
    </sheetView>
  </sheetViews>
  <sheetFormatPr defaultRowHeight="12.75" x14ac:dyDescent="0.2"/>
  <cols>
    <col min="1" max="1" width="6.28515625" style="1" customWidth="1"/>
    <col min="2" max="2" width="12" style="1" customWidth="1"/>
    <col min="3" max="3" width="32.5703125" style="1" bestFit="1" customWidth="1"/>
    <col min="4" max="4" width="5.5703125" style="1" customWidth="1"/>
    <col min="5" max="6" width="5.85546875" style="2" customWidth="1"/>
    <col min="7" max="7" width="16.42578125" style="1" customWidth="1"/>
    <col min="8" max="8" width="8.28515625" style="1" customWidth="1"/>
    <col min="9" max="9" width="7.85546875" style="1" customWidth="1"/>
    <col min="10" max="10" width="14.28515625" style="1" customWidth="1"/>
    <col min="11" max="11" width="17.5703125" style="1" customWidth="1"/>
    <col min="12" max="12" width="9.28515625" style="1" customWidth="1"/>
    <col min="13" max="13" width="11.7109375" style="1" customWidth="1"/>
    <col min="14" max="14" width="5.5703125" style="1" customWidth="1"/>
    <col min="15" max="15" width="6.7109375" style="1" customWidth="1"/>
    <col min="16" max="16" width="13.5703125" style="1" customWidth="1"/>
    <col min="17" max="17" width="8.140625" style="1" customWidth="1"/>
    <col min="18" max="18" width="15.5703125" style="1" customWidth="1"/>
    <col min="19" max="19" width="6.28515625" style="1" bestFit="1" customWidth="1"/>
    <col min="20" max="20" width="6.85546875" style="1" bestFit="1" customWidth="1"/>
    <col min="21" max="21" width="13.42578125" style="1" customWidth="1"/>
    <col min="22" max="22" width="15.7109375" style="1" customWidth="1"/>
    <col min="23" max="23" width="14.28515625" style="1" customWidth="1"/>
    <col min="24" max="16384" width="9.140625" style="1"/>
  </cols>
  <sheetData>
    <row r="1" spans="1:23" ht="18.75" x14ac:dyDescent="0.2">
      <c r="A1" s="142" t="s">
        <v>88</v>
      </c>
      <c r="B1" s="142"/>
      <c r="C1" s="142"/>
      <c r="D1" s="142"/>
      <c r="E1" s="142"/>
      <c r="F1" s="142"/>
      <c r="G1" s="142"/>
      <c r="H1" s="142"/>
      <c r="I1" s="142"/>
      <c r="J1" s="142"/>
      <c r="K1" s="142"/>
      <c r="L1" s="142"/>
      <c r="M1" s="142"/>
      <c r="N1" s="142"/>
      <c r="O1" s="142"/>
      <c r="P1" s="142"/>
      <c r="Q1" s="142"/>
      <c r="R1" s="142"/>
      <c r="S1" s="142"/>
      <c r="T1" s="142"/>
      <c r="U1" s="142"/>
      <c r="V1" s="142"/>
      <c r="W1" s="142"/>
    </row>
    <row r="2" spans="1:23" ht="18.75" x14ac:dyDescent="0.2">
      <c r="A2" s="142" t="s">
        <v>89</v>
      </c>
      <c r="B2" s="142"/>
      <c r="C2" s="142"/>
      <c r="D2" s="142"/>
      <c r="E2" s="142"/>
      <c r="F2" s="142"/>
      <c r="G2" s="142"/>
      <c r="H2" s="142"/>
      <c r="I2" s="142"/>
      <c r="J2" s="142"/>
      <c r="K2" s="142"/>
      <c r="L2" s="142"/>
      <c r="M2" s="142"/>
      <c r="N2" s="142"/>
      <c r="O2" s="142"/>
      <c r="P2" s="142"/>
      <c r="Q2" s="142"/>
      <c r="R2" s="142"/>
      <c r="S2" s="142"/>
      <c r="T2" s="142"/>
      <c r="U2" s="142"/>
      <c r="V2" s="142"/>
      <c r="W2" s="142"/>
    </row>
    <row r="3" spans="1:23" x14ac:dyDescent="0.2">
      <c r="A3" s="143"/>
      <c r="B3" s="143"/>
      <c r="C3" s="143"/>
      <c r="D3" s="143"/>
      <c r="E3" s="143"/>
      <c r="F3" s="143"/>
      <c r="G3" s="143"/>
      <c r="H3" s="143"/>
      <c r="I3" s="143"/>
      <c r="J3" s="143"/>
      <c r="K3" s="143"/>
      <c r="L3" s="143"/>
      <c r="M3" s="143"/>
      <c r="N3" s="143"/>
      <c r="O3" s="143"/>
      <c r="P3" s="143"/>
      <c r="Q3" s="143"/>
      <c r="R3" s="143"/>
      <c r="S3" s="143"/>
      <c r="T3" s="143"/>
      <c r="U3" s="143"/>
      <c r="V3" s="143"/>
      <c r="W3" s="143"/>
    </row>
    <row r="4" spans="1:23" ht="12.75" customHeight="1" x14ac:dyDescent="0.2">
      <c r="A4" s="121"/>
      <c r="B4" s="121"/>
      <c r="C4" s="122" t="s">
        <v>87</v>
      </c>
      <c r="D4" s="122"/>
      <c r="E4" s="122"/>
      <c r="F4" s="122"/>
      <c r="G4" s="122"/>
      <c r="H4" s="122"/>
      <c r="I4" s="122"/>
      <c r="J4" s="122"/>
      <c r="K4" s="122"/>
      <c r="L4" s="122" t="s">
        <v>37</v>
      </c>
      <c r="M4" s="122"/>
      <c r="N4" s="122"/>
      <c r="O4" s="122"/>
      <c r="P4" s="122"/>
      <c r="Q4" s="122" t="s">
        <v>38</v>
      </c>
      <c r="R4" s="122"/>
      <c r="S4" s="122"/>
      <c r="T4" s="122"/>
      <c r="U4" s="122"/>
      <c r="V4" s="122"/>
      <c r="W4" s="122"/>
    </row>
    <row r="5" spans="1:23" ht="15.75" x14ac:dyDescent="0.2">
      <c r="A5" s="123" t="s">
        <v>39</v>
      </c>
      <c r="B5" s="125" t="s">
        <v>40</v>
      </c>
      <c r="C5" s="127" t="s">
        <v>36</v>
      </c>
      <c r="D5" s="129" t="s">
        <v>41</v>
      </c>
      <c r="E5" s="122" t="s">
        <v>42</v>
      </c>
      <c r="F5" s="122"/>
      <c r="G5" s="127" t="s">
        <v>56</v>
      </c>
      <c r="H5" s="122" t="s">
        <v>45</v>
      </c>
      <c r="I5" s="122"/>
      <c r="J5" s="127" t="s">
        <v>48</v>
      </c>
      <c r="K5" s="127" t="s">
        <v>49</v>
      </c>
      <c r="L5" s="122"/>
      <c r="M5" s="122"/>
      <c r="N5" s="122"/>
      <c r="O5" s="122"/>
      <c r="P5" s="122"/>
      <c r="Q5" s="122"/>
      <c r="R5" s="122"/>
      <c r="S5" s="122"/>
      <c r="T5" s="122"/>
      <c r="U5" s="122"/>
      <c r="V5" s="122"/>
      <c r="W5" s="122"/>
    </row>
    <row r="6" spans="1:23" ht="66" customHeight="1" x14ac:dyDescent="0.2">
      <c r="A6" s="124"/>
      <c r="B6" s="126"/>
      <c r="C6" s="128"/>
      <c r="D6" s="130"/>
      <c r="E6" s="33" t="s">
        <v>43</v>
      </c>
      <c r="F6" s="33" t="s">
        <v>44</v>
      </c>
      <c r="G6" s="128"/>
      <c r="H6" s="34" t="s">
        <v>46</v>
      </c>
      <c r="I6" s="34" t="s">
        <v>47</v>
      </c>
      <c r="J6" s="128"/>
      <c r="K6" s="128"/>
      <c r="L6" s="34" t="s">
        <v>50</v>
      </c>
      <c r="M6" s="34" t="s">
        <v>86</v>
      </c>
      <c r="N6" s="34" t="s">
        <v>0</v>
      </c>
      <c r="O6" s="34" t="s">
        <v>1</v>
      </c>
      <c r="P6" s="34" t="s">
        <v>52</v>
      </c>
      <c r="Q6" s="34" t="s">
        <v>2</v>
      </c>
      <c r="R6" s="34" t="s">
        <v>51</v>
      </c>
      <c r="S6" s="34" t="s">
        <v>0</v>
      </c>
      <c r="T6" s="34" t="s">
        <v>1</v>
      </c>
      <c r="U6" s="34" t="s">
        <v>53</v>
      </c>
      <c r="V6" s="34" t="s">
        <v>54</v>
      </c>
      <c r="W6" s="34" t="s">
        <v>55</v>
      </c>
    </row>
    <row r="7" spans="1:23" s="18" customFormat="1" ht="31.5" x14ac:dyDescent="0.2">
      <c r="A7" s="118">
        <v>1</v>
      </c>
      <c r="B7" s="115" t="s">
        <v>4</v>
      </c>
      <c r="C7" s="136" t="s">
        <v>92</v>
      </c>
      <c r="D7" s="131" t="s">
        <v>67</v>
      </c>
      <c r="E7" s="131">
        <v>24</v>
      </c>
      <c r="F7" s="131"/>
      <c r="G7" s="136" t="s">
        <v>94</v>
      </c>
      <c r="H7" s="131">
        <v>1526</v>
      </c>
      <c r="I7" s="131">
        <v>6292</v>
      </c>
      <c r="J7" s="139"/>
      <c r="K7" s="139">
        <v>13950000</v>
      </c>
      <c r="L7" s="140" t="s">
        <v>9</v>
      </c>
      <c r="M7" s="140" t="s">
        <v>25</v>
      </c>
      <c r="N7" s="131">
        <v>44</v>
      </c>
      <c r="O7" s="131">
        <v>3</v>
      </c>
      <c r="P7" s="132">
        <v>8966.69</v>
      </c>
      <c r="Q7" s="35" t="s">
        <v>9</v>
      </c>
      <c r="R7" s="36" t="s">
        <v>58</v>
      </c>
      <c r="S7" s="37">
        <v>4416</v>
      </c>
      <c r="T7" s="37">
        <v>1</v>
      </c>
      <c r="U7" s="38">
        <v>9843.93</v>
      </c>
      <c r="V7" s="38">
        <v>4921965</v>
      </c>
      <c r="W7" s="39" t="s">
        <v>72</v>
      </c>
    </row>
    <row r="8" spans="1:23" s="18" customFormat="1" ht="31.5" x14ac:dyDescent="0.2">
      <c r="A8" s="119"/>
      <c r="B8" s="116"/>
      <c r="C8" s="138"/>
      <c r="D8" s="131"/>
      <c r="E8" s="131"/>
      <c r="F8" s="131"/>
      <c r="G8" s="138"/>
      <c r="H8" s="131"/>
      <c r="I8" s="131"/>
      <c r="J8" s="139"/>
      <c r="K8" s="139"/>
      <c r="L8" s="140"/>
      <c r="M8" s="140"/>
      <c r="N8" s="131"/>
      <c r="O8" s="131"/>
      <c r="P8" s="132"/>
      <c r="Q8" s="35" t="s">
        <v>9</v>
      </c>
      <c r="R8" s="36" t="s">
        <v>58</v>
      </c>
      <c r="S8" s="37">
        <v>4417</v>
      </c>
      <c r="T8" s="37">
        <v>1</v>
      </c>
      <c r="U8" s="38">
        <v>4607.76</v>
      </c>
      <c r="V8" s="38">
        <v>2303880</v>
      </c>
      <c r="W8" s="39" t="s">
        <v>97</v>
      </c>
    </row>
    <row r="9" spans="1:23" s="18" customFormat="1" x14ac:dyDescent="0.2">
      <c r="A9" s="119"/>
      <c r="B9" s="116"/>
      <c r="C9" s="133" t="s">
        <v>93</v>
      </c>
      <c r="D9" s="131" t="s">
        <v>67</v>
      </c>
      <c r="E9" s="131">
        <v>16</v>
      </c>
      <c r="F9" s="131"/>
      <c r="G9" s="136" t="s">
        <v>95</v>
      </c>
      <c r="H9" s="131">
        <v>659</v>
      </c>
      <c r="I9" s="131">
        <v>2636</v>
      </c>
      <c r="J9" s="139"/>
      <c r="K9" s="139">
        <v>5900000</v>
      </c>
      <c r="L9" s="140" t="s">
        <v>32</v>
      </c>
      <c r="M9" s="133" t="s">
        <v>96</v>
      </c>
      <c r="N9" s="131">
        <v>201</v>
      </c>
      <c r="O9" s="131">
        <v>12</v>
      </c>
      <c r="P9" s="132">
        <v>4842.8900000000003</v>
      </c>
      <c r="Q9" s="115" t="s">
        <v>9</v>
      </c>
      <c r="R9" s="118" t="s">
        <v>58</v>
      </c>
      <c r="S9" s="115">
        <v>4418</v>
      </c>
      <c r="T9" s="115">
        <v>1</v>
      </c>
      <c r="U9" s="112">
        <v>25256.5</v>
      </c>
      <c r="V9" s="112">
        <v>12628250</v>
      </c>
      <c r="W9" s="115" t="s">
        <v>72</v>
      </c>
    </row>
    <row r="10" spans="1:23" s="18" customFormat="1" x14ac:dyDescent="0.2">
      <c r="A10" s="119"/>
      <c r="B10" s="116"/>
      <c r="C10" s="134"/>
      <c r="D10" s="131"/>
      <c r="E10" s="131"/>
      <c r="F10" s="131"/>
      <c r="G10" s="137"/>
      <c r="H10" s="131"/>
      <c r="I10" s="131"/>
      <c r="J10" s="139"/>
      <c r="K10" s="139"/>
      <c r="L10" s="140"/>
      <c r="M10" s="134"/>
      <c r="N10" s="131"/>
      <c r="O10" s="131"/>
      <c r="P10" s="132"/>
      <c r="Q10" s="116"/>
      <c r="R10" s="119"/>
      <c r="S10" s="116"/>
      <c r="T10" s="116"/>
      <c r="U10" s="113"/>
      <c r="V10" s="113"/>
      <c r="W10" s="116"/>
    </row>
    <row r="11" spans="1:23" s="18" customFormat="1" ht="14.25" customHeight="1" x14ac:dyDescent="0.2">
      <c r="A11" s="120"/>
      <c r="B11" s="117"/>
      <c r="C11" s="135"/>
      <c r="D11" s="131"/>
      <c r="E11" s="131"/>
      <c r="F11" s="131"/>
      <c r="G11" s="138"/>
      <c r="H11" s="131"/>
      <c r="I11" s="131"/>
      <c r="J11" s="139"/>
      <c r="K11" s="139"/>
      <c r="L11" s="140"/>
      <c r="M11" s="135"/>
      <c r="N11" s="131"/>
      <c r="O11" s="131"/>
      <c r="P11" s="132"/>
      <c r="Q11" s="117"/>
      <c r="R11" s="120"/>
      <c r="S11" s="117"/>
      <c r="T11" s="117"/>
      <c r="U11" s="114"/>
      <c r="V11" s="114"/>
      <c r="W11" s="117"/>
    </row>
    <row r="12" spans="1:23" s="18" customFormat="1" ht="15.75" x14ac:dyDescent="0.2">
      <c r="A12" s="148" t="s">
        <v>107</v>
      </c>
      <c r="B12" s="148"/>
      <c r="C12" s="148"/>
      <c r="D12" s="40"/>
      <c r="E12" s="41"/>
      <c r="F12" s="41"/>
      <c r="G12" s="40"/>
      <c r="H12" s="41"/>
      <c r="I12" s="41"/>
      <c r="J12" s="40"/>
      <c r="K12" s="42">
        <f>SUM(K7:K11)</f>
        <v>19850000</v>
      </c>
      <c r="L12" s="40"/>
      <c r="M12" s="40"/>
      <c r="N12" s="41"/>
      <c r="O12" s="41"/>
      <c r="P12" s="43"/>
      <c r="Q12" s="40"/>
      <c r="R12" s="40"/>
      <c r="S12" s="41"/>
      <c r="T12" s="41"/>
      <c r="U12" s="44"/>
      <c r="V12" s="45">
        <f>SUM(V7:V11)</f>
        <v>19854095</v>
      </c>
      <c r="W12" s="46"/>
    </row>
    <row r="13" spans="1:23" s="18" customFormat="1" ht="15.75" x14ac:dyDescent="0.2">
      <c r="A13" s="47"/>
      <c r="B13" s="47"/>
      <c r="C13" s="48" t="s">
        <v>106</v>
      </c>
      <c r="D13" s="49"/>
      <c r="E13" s="50"/>
      <c r="F13" s="48" t="s">
        <v>98</v>
      </c>
      <c r="G13" s="49"/>
      <c r="H13" s="51" t="str">
        <f>A7&amp;" Proje Bedeli İle verilecek Hazine Taşınmazı Arasındaki Fark "&amp;FIXED(V12-K12,2)&amp;" TL'dir. Geçici Teminat Bedeli "&amp;FIXED((V12-K12)*0.15,2)&amp;" TL'dir"</f>
        <v>1 Proje Bedeli İle verilecek Hazine Taşınmazı Arasındaki Fark 4.095,00 TL'dir. Geçici Teminat Bedeli 614,25 TL'dir</v>
      </c>
      <c r="I13" s="50"/>
      <c r="J13" s="47"/>
      <c r="K13" s="52"/>
      <c r="L13" s="47"/>
      <c r="M13" s="47"/>
      <c r="N13" s="50"/>
      <c r="O13" s="50"/>
      <c r="P13" s="53"/>
      <c r="Q13" s="47"/>
      <c r="R13" s="47"/>
      <c r="S13" s="50"/>
      <c r="T13" s="50"/>
      <c r="U13" s="54"/>
      <c r="V13" s="55"/>
      <c r="W13" s="49"/>
    </row>
    <row r="14" spans="1:23" s="18" customFormat="1" ht="15.75" x14ac:dyDescent="0.2">
      <c r="A14" s="56"/>
      <c r="B14" s="56"/>
      <c r="C14" s="56"/>
      <c r="D14" s="56"/>
      <c r="E14" s="57"/>
      <c r="F14" s="57"/>
      <c r="G14" s="56"/>
      <c r="H14" s="57"/>
      <c r="I14" s="57"/>
      <c r="J14" s="56"/>
      <c r="K14" s="58"/>
      <c r="L14" s="56"/>
      <c r="M14" s="56"/>
      <c r="N14" s="57"/>
      <c r="O14" s="57"/>
      <c r="P14" s="59"/>
      <c r="Q14" s="56"/>
      <c r="R14" s="56"/>
      <c r="S14" s="57"/>
      <c r="T14" s="57"/>
      <c r="U14" s="60"/>
      <c r="V14" s="61"/>
      <c r="W14" s="62"/>
    </row>
    <row r="15" spans="1:23" s="18" customFormat="1" ht="15.75" x14ac:dyDescent="0.2">
      <c r="A15" s="144" t="s">
        <v>35</v>
      </c>
      <c r="B15" s="145"/>
      <c r="C15" s="145"/>
      <c r="D15" s="63"/>
      <c r="E15" s="146">
        <f>SUM(E7:F14)</f>
        <v>40</v>
      </c>
      <c r="F15" s="147"/>
      <c r="G15" s="64"/>
      <c r="H15" s="65"/>
      <c r="I15" s="63"/>
      <c r="J15" s="38"/>
      <c r="K15" s="42">
        <f>K12</f>
        <v>19850000</v>
      </c>
      <c r="L15" s="64"/>
      <c r="M15" s="65"/>
      <c r="N15" s="65"/>
      <c r="O15" s="65"/>
      <c r="P15" s="65"/>
      <c r="Q15" s="65"/>
      <c r="R15" s="65"/>
      <c r="S15" s="66"/>
      <c r="T15" s="66"/>
      <c r="U15" s="63"/>
      <c r="V15" s="38">
        <f>V7+V8+V9</f>
        <v>19854095</v>
      </c>
      <c r="W15" s="67"/>
    </row>
    <row r="17" spans="2:23" ht="39.75" customHeight="1" x14ac:dyDescent="0.2">
      <c r="B17" s="141" t="s">
        <v>100</v>
      </c>
      <c r="C17" s="141"/>
      <c r="D17" s="141"/>
      <c r="E17" s="141"/>
      <c r="F17" s="141"/>
      <c r="G17" s="141"/>
      <c r="H17" s="141"/>
      <c r="I17" s="141"/>
      <c r="J17" s="141"/>
      <c r="K17" s="141"/>
      <c r="L17" s="141"/>
      <c r="M17" s="141"/>
      <c r="N17" s="141"/>
      <c r="O17" s="141"/>
      <c r="P17" s="141"/>
      <c r="Q17" s="141"/>
      <c r="R17" s="141"/>
      <c r="S17" s="141"/>
      <c r="T17" s="141"/>
      <c r="U17" s="141"/>
      <c r="V17" s="141"/>
      <c r="W17" s="141"/>
    </row>
    <row r="18" spans="2:23" ht="59.25" customHeight="1" x14ac:dyDescent="0.2">
      <c r="B18" s="141" t="s">
        <v>101</v>
      </c>
      <c r="C18" s="141"/>
      <c r="D18" s="141"/>
      <c r="E18" s="141"/>
      <c r="F18" s="141"/>
      <c r="G18" s="141"/>
      <c r="H18" s="141"/>
      <c r="I18" s="141"/>
      <c r="J18" s="141"/>
      <c r="K18" s="141"/>
      <c r="L18" s="141"/>
      <c r="M18" s="141"/>
      <c r="N18" s="141"/>
      <c r="O18" s="141"/>
      <c r="P18" s="141"/>
      <c r="Q18" s="141"/>
      <c r="R18" s="141"/>
      <c r="S18" s="141"/>
      <c r="T18" s="141"/>
      <c r="U18" s="141"/>
      <c r="V18" s="141"/>
      <c r="W18" s="141"/>
    </row>
    <row r="19" spans="2:23" ht="20.25" customHeight="1" x14ac:dyDescent="0.2">
      <c r="B19" s="141" t="s">
        <v>90</v>
      </c>
      <c r="C19" s="141"/>
      <c r="D19" s="141"/>
      <c r="E19" s="141"/>
      <c r="F19" s="141"/>
      <c r="G19" s="141"/>
      <c r="H19" s="141"/>
      <c r="I19" s="141"/>
      <c r="J19" s="141"/>
      <c r="K19" s="141"/>
      <c r="L19" s="141"/>
      <c r="M19" s="141"/>
      <c r="N19" s="141"/>
      <c r="O19" s="141"/>
      <c r="P19" s="141"/>
      <c r="Q19" s="141"/>
      <c r="R19" s="141"/>
      <c r="S19" s="141"/>
      <c r="T19" s="141"/>
      <c r="U19" s="141"/>
      <c r="V19" s="141"/>
      <c r="W19" s="141"/>
    </row>
    <row r="20" spans="2:23" ht="19.5" customHeight="1" x14ac:dyDescent="0.2">
      <c r="B20" s="141" t="s">
        <v>102</v>
      </c>
      <c r="C20" s="141"/>
      <c r="D20" s="141"/>
      <c r="E20" s="141"/>
      <c r="F20" s="141"/>
      <c r="G20" s="141"/>
      <c r="H20" s="141"/>
      <c r="I20" s="141"/>
      <c r="J20" s="141"/>
      <c r="K20" s="141"/>
      <c r="L20" s="141"/>
      <c r="M20" s="141"/>
      <c r="N20" s="141"/>
      <c r="O20" s="141"/>
      <c r="P20" s="141"/>
      <c r="Q20" s="141"/>
      <c r="R20" s="141"/>
      <c r="S20" s="141"/>
      <c r="T20" s="141"/>
      <c r="U20" s="141"/>
      <c r="V20" s="141"/>
      <c r="W20" s="141"/>
    </row>
    <row r="21" spans="2:23" ht="38.25" customHeight="1" x14ac:dyDescent="0.2">
      <c r="B21" s="141" t="s">
        <v>103</v>
      </c>
      <c r="C21" s="141"/>
      <c r="D21" s="141"/>
      <c r="E21" s="141"/>
      <c r="F21" s="141"/>
      <c r="G21" s="141"/>
      <c r="H21" s="141"/>
      <c r="I21" s="141"/>
      <c r="J21" s="141"/>
      <c r="K21" s="141"/>
      <c r="L21" s="141"/>
      <c r="M21" s="141"/>
      <c r="N21" s="141"/>
      <c r="O21" s="141"/>
      <c r="P21" s="141"/>
      <c r="Q21" s="141"/>
      <c r="R21" s="141"/>
      <c r="S21" s="141"/>
      <c r="T21" s="141"/>
      <c r="U21" s="141"/>
      <c r="V21" s="141"/>
      <c r="W21" s="141"/>
    </row>
    <row r="22" spans="2:23" ht="19.5" customHeight="1" x14ac:dyDescent="0.2">
      <c r="B22" s="141" t="s">
        <v>104</v>
      </c>
      <c r="C22" s="141"/>
      <c r="D22" s="141"/>
      <c r="E22" s="141"/>
      <c r="F22" s="141"/>
      <c r="G22" s="141"/>
      <c r="H22" s="141"/>
      <c r="I22" s="141"/>
      <c r="J22" s="141"/>
      <c r="K22" s="141"/>
      <c r="L22" s="141"/>
      <c r="M22" s="141"/>
      <c r="N22" s="141"/>
      <c r="O22" s="141"/>
      <c r="P22" s="141"/>
      <c r="Q22" s="141"/>
      <c r="R22" s="141"/>
      <c r="S22" s="141"/>
      <c r="T22" s="141"/>
      <c r="U22" s="141"/>
      <c r="V22" s="141"/>
      <c r="W22" s="141"/>
    </row>
    <row r="23" spans="2:23" ht="19.5" customHeight="1" x14ac:dyDescent="0.2">
      <c r="B23" s="141" t="s">
        <v>105</v>
      </c>
      <c r="C23" s="141"/>
      <c r="D23" s="141"/>
      <c r="E23" s="141"/>
      <c r="F23" s="141"/>
      <c r="G23" s="141"/>
      <c r="H23" s="141"/>
      <c r="I23" s="141"/>
      <c r="J23" s="141"/>
      <c r="K23" s="141"/>
      <c r="L23" s="141"/>
      <c r="M23" s="141"/>
      <c r="N23" s="141"/>
      <c r="O23" s="141"/>
      <c r="P23" s="141"/>
      <c r="Q23" s="141"/>
      <c r="R23" s="141"/>
      <c r="S23" s="141"/>
      <c r="T23" s="141"/>
      <c r="U23" s="141"/>
      <c r="V23" s="141"/>
      <c r="W23" s="141"/>
    </row>
    <row r="24" spans="2:23" ht="19.5" customHeight="1" x14ac:dyDescent="0.2">
      <c r="B24" s="141" t="s">
        <v>91</v>
      </c>
      <c r="C24" s="141"/>
      <c r="D24" s="141"/>
      <c r="E24" s="141"/>
      <c r="F24" s="141"/>
      <c r="G24" s="141"/>
      <c r="H24" s="141"/>
      <c r="I24" s="141"/>
      <c r="J24" s="141"/>
      <c r="K24" s="141"/>
      <c r="L24" s="141"/>
      <c r="M24" s="141"/>
      <c r="N24" s="141"/>
      <c r="O24" s="141"/>
      <c r="P24" s="141"/>
      <c r="Q24" s="141"/>
      <c r="R24" s="141"/>
      <c r="S24" s="141"/>
      <c r="T24" s="141"/>
      <c r="U24" s="141"/>
      <c r="V24" s="141"/>
      <c r="W24" s="141"/>
    </row>
    <row r="25" spans="2:23" ht="282.75" customHeight="1" x14ac:dyDescent="0.2">
      <c r="B25" s="141" t="s">
        <v>99</v>
      </c>
      <c r="C25" s="141"/>
      <c r="D25" s="141"/>
      <c r="E25" s="141"/>
      <c r="F25" s="141"/>
      <c r="G25" s="141"/>
      <c r="H25" s="141"/>
      <c r="I25" s="141"/>
      <c r="J25" s="141"/>
      <c r="K25" s="141"/>
      <c r="L25" s="141"/>
      <c r="M25" s="141"/>
      <c r="N25" s="141"/>
      <c r="O25" s="141"/>
      <c r="P25" s="141"/>
      <c r="Q25" s="141"/>
      <c r="R25" s="141"/>
      <c r="S25" s="141"/>
      <c r="T25" s="141"/>
      <c r="U25" s="141"/>
      <c r="V25" s="141"/>
      <c r="W25" s="141"/>
    </row>
  </sheetData>
  <mergeCells count="65">
    <mergeCell ref="A1:W1"/>
    <mergeCell ref="A2:W2"/>
    <mergeCell ref="A3:W3"/>
    <mergeCell ref="A15:C15"/>
    <mergeCell ref="E15:F15"/>
    <mergeCell ref="J7:J8"/>
    <mergeCell ref="K7:K8"/>
    <mergeCell ref="N9:N11"/>
    <mergeCell ref="O9:O11"/>
    <mergeCell ref="P9:P11"/>
    <mergeCell ref="A12:C12"/>
    <mergeCell ref="H9:H11"/>
    <mergeCell ref="I9:I11"/>
    <mergeCell ref="L7:L8"/>
    <mergeCell ref="M7:M8"/>
    <mergeCell ref="B24:W24"/>
    <mergeCell ref="B25:W25"/>
    <mergeCell ref="B17:W17"/>
    <mergeCell ref="B18:W18"/>
    <mergeCell ref="B19:W19"/>
    <mergeCell ref="B21:W21"/>
    <mergeCell ref="B22:W22"/>
    <mergeCell ref="B23:W23"/>
    <mergeCell ref="B20:W20"/>
    <mergeCell ref="A7:A11"/>
    <mergeCell ref="B7:B11"/>
    <mergeCell ref="C7:C8"/>
    <mergeCell ref="D7:D8"/>
    <mergeCell ref="E7:E8"/>
    <mergeCell ref="N7:N8"/>
    <mergeCell ref="O7:O8"/>
    <mergeCell ref="P7:P8"/>
    <mergeCell ref="C9:C11"/>
    <mergeCell ref="D9:D11"/>
    <mergeCell ref="E9:E11"/>
    <mergeCell ref="F9:F11"/>
    <mergeCell ref="G9:G11"/>
    <mergeCell ref="F7:F8"/>
    <mergeCell ref="G7:G8"/>
    <mergeCell ref="H7:H8"/>
    <mergeCell ref="I7:I8"/>
    <mergeCell ref="J9:J11"/>
    <mergeCell ref="K9:K11"/>
    <mergeCell ref="L9:L11"/>
    <mergeCell ref="M9:M11"/>
    <mergeCell ref="A4:B4"/>
    <mergeCell ref="C4:K4"/>
    <mergeCell ref="L4:P5"/>
    <mergeCell ref="Q4:W5"/>
    <mergeCell ref="A5:A6"/>
    <mergeCell ref="B5:B6"/>
    <mergeCell ref="C5:C6"/>
    <mergeCell ref="D5:D6"/>
    <mergeCell ref="E5:F5"/>
    <mergeCell ref="G5:G6"/>
    <mergeCell ref="H5:I5"/>
    <mergeCell ref="J5:J6"/>
    <mergeCell ref="K5:K6"/>
    <mergeCell ref="V9:V11"/>
    <mergeCell ref="W9:W11"/>
    <mergeCell ref="Q9:Q11"/>
    <mergeCell ref="R9:R11"/>
    <mergeCell ref="S9:S11"/>
    <mergeCell ref="T9:T11"/>
    <mergeCell ref="U9:U11"/>
  </mergeCells>
  <pageMargins left="0.39370078740157483" right="0.39370078740157483" top="0.39370078740157483" bottom="0.39370078740157483" header="0.51181102362204722" footer="0.51181102362204722"/>
  <pageSetup paperSize="9" scale="4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Sheet1</vt:lpstr>
      <vt:lpstr>Sheet1 (2)</vt:lpstr>
      <vt:lpstr>'Sheet1 (2)'!Yazdırma_Alanı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Adm06</dc:creator>
  <cp:lastModifiedBy>Mehmet Ali TEKDEMİR</cp:lastModifiedBy>
  <cp:lastPrinted>2019-07-01T06:24:57Z</cp:lastPrinted>
  <dcterms:created xsi:type="dcterms:W3CDTF">2018-04-16T11:09:58Z</dcterms:created>
  <dcterms:modified xsi:type="dcterms:W3CDTF">2019-07-01T06:25:56Z</dcterms:modified>
</cp:coreProperties>
</file>