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30" windowWidth="19440" windowHeight="7410"/>
  </bookViews>
  <sheets>
    <sheet name="GİDER" sheetId="1" r:id="rId1"/>
    <sheet name="Sayfa1" sheetId="5" r:id="rId2"/>
    <sheet name="Sayfa2" sheetId="7" r:id="rId3"/>
    <sheet name="Sayfa3" sheetId="8" r:id="rId4"/>
  </sheets>
  <definedNames>
    <definedName name="_xlnm._FilterDatabase" localSheetId="0" hidden="1">GİDER!$R$1:$R$507</definedName>
    <definedName name="_xlnm.Print_Area" localSheetId="0">GİDER!$A$1:$AF$273</definedName>
  </definedNames>
  <calcPr calcId="145621"/>
</workbook>
</file>

<file path=xl/calcChain.xml><?xml version="1.0" encoding="utf-8"?>
<calcChain xmlns="http://schemas.openxmlformats.org/spreadsheetml/2006/main">
  <c r="M114" i="1" l="1"/>
  <c r="K171" i="1"/>
  <c r="K149" i="1"/>
  <c r="S13" i="1"/>
  <c r="S12" i="1" s="1"/>
  <c r="T13" i="1"/>
  <c r="T12" i="1" s="1"/>
  <c r="U13" i="1"/>
  <c r="V13" i="1"/>
  <c r="W13" i="1"/>
  <c r="W12" i="1" s="1"/>
  <c r="X13" i="1"/>
  <c r="X12" i="1" s="1"/>
  <c r="Y13" i="1"/>
  <c r="S15" i="1"/>
  <c r="T15" i="1"/>
  <c r="U15" i="1"/>
  <c r="V15" i="1"/>
  <c r="W15" i="1"/>
  <c r="X15" i="1"/>
  <c r="Y15" i="1"/>
  <c r="S17" i="1"/>
  <c r="T17" i="1"/>
  <c r="U17" i="1"/>
  <c r="U12" i="1" s="1"/>
  <c r="V17" i="1"/>
  <c r="W17" i="1"/>
  <c r="X17" i="1"/>
  <c r="Y17" i="1"/>
  <c r="Y12" i="1" s="1"/>
  <c r="S19" i="1"/>
  <c r="T19" i="1"/>
  <c r="U19" i="1"/>
  <c r="V19" i="1"/>
  <c r="V12" i="1" s="1"/>
  <c r="W19" i="1"/>
  <c r="X19" i="1"/>
  <c r="Y19" i="1"/>
  <c r="S22" i="1"/>
  <c r="T22" i="1"/>
  <c r="T21" i="1" s="1"/>
  <c r="U22" i="1"/>
  <c r="U21" i="1" s="1"/>
  <c r="V22" i="1"/>
  <c r="W22" i="1"/>
  <c r="X22" i="1"/>
  <c r="X21" i="1" s="1"/>
  <c r="Y22" i="1"/>
  <c r="Y21" i="1" s="1"/>
  <c r="S25" i="1"/>
  <c r="T25" i="1"/>
  <c r="U25" i="1"/>
  <c r="V25" i="1"/>
  <c r="W25" i="1"/>
  <c r="X25" i="1"/>
  <c r="Y25" i="1"/>
  <c r="S28" i="1"/>
  <c r="T28" i="1"/>
  <c r="U28" i="1"/>
  <c r="V28" i="1"/>
  <c r="V21" i="1" s="1"/>
  <c r="W28" i="1"/>
  <c r="X28" i="1"/>
  <c r="Y28" i="1"/>
  <c r="S31" i="1"/>
  <c r="S21" i="1" s="1"/>
  <c r="T31" i="1"/>
  <c r="U31" i="1"/>
  <c r="V31" i="1"/>
  <c r="W31" i="1"/>
  <c r="W21" i="1" s="1"/>
  <c r="X31" i="1"/>
  <c r="Y31" i="1"/>
  <c r="S34" i="1"/>
  <c r="T34" i="1"/>
  <c r="U34" i="1"/>
  <c r="V34" i="1"/>
  <c r="W34" i="1"/>
  <c r="X34" i="1"/>
  <c r="Y34" i="1"/>
  <c r="S43" i="1"/>
  <c r="S40" i="1" s="1"/>
  <c r="T43" i="1"/>
  <c r="U43" i="1"/>
  <c r="V43" i="1"/>
  <c r="V40" i="1" s="1"/>
  <c r="W43" i="1"/>
  <c r="W40" i="1" s="1"/>
  <c r="X43" i="1"/>
  <c r="Y43" i="1"/>
  <c r="X45" i="1"/>
  <c r="X40" i="1" s="1"/>
  <c r="Y45" i="1"/>
  <c r="S47" i="1"/>
  <c r="T47" i="1"/>
  <c r="T40" i="1" s="1"/>
  <c r="U47" i="1"/>
  <c r="U40" i="1" s="1"/>
  <c r="V47" i="1"/>
  <c r="W47" i="1"/>
  <c r="X47" i="1"/>
  <c r="Y47" i="1"/>
  <c r="Y40" i="1" s="1"/>
  <c r="S49" i="1"/>
  <c r="T49" i="1"/>
  <c r="U49" i="1"/>
  <c r="V49" i="1"/>
  <c r="W49" i="1"/>
  <c r="X49" i="1"/>
  <c r="Y49" i="1"/>
  <c r="S51" i="1"/>
  <c r="T51" i="1"/>
  <c r="U51" i="1"/>
  <c r="V51" i="1"/>
  <c r="W51" i="1"/>
  <c r="X51" i="1"/>
  <c r="Y51" i="1"/>
  <c r="S53" i="1"/>
  <c r="T53" i="1"/>
  <c r="W53" i="1"/>
  <c r="X53" i="1"/>
  <c r="S54" i="1"/>
  <c r="T54" i="1"/>
  <c r="U54" i="1"/>
  <c r="U53" i="1" s="1"/>
  <c r="V54" i="1"/>
  <c r="V53" i="1" s="1"/>
  <c r="W54" i="1"/>
  <c r="X54" i="1"/>
  <c r="Y54" i="1"/>
  <c r="Y53" i="1" s="1"/>
  <c r="S57" i="1"/>
  <c r="V57" i="1"/>
  <c r="W57" i="1"/>
  <c r="S58" i="1"/>
  <c r="T58" i="1"/>
  <c r="T57" i="1" s="1"/>
  <c r="T56" i="1" s="1"/>
  <c r="U58" i="1"/>
  <c r="U57" i="1" s="1"/>
  <c r="V58" i="1"/>
  <c r="W58" i="1"/>
  <c r="X58" i="1"/>
  <c r="X57" i="1" s="1"/>
  <c r="X56" i="1" s="1"/>
  <c r="Y58" i="1"/>
  <c r="Y57" i="1" s="1"/>
  <c r="T61" i="1"/>
  <c r="U61" i="1"/>
  <c r="X61" i="1"/>
  <c r="Y61" i="1"/>
  <c r="S62" i="1"/>
  <c r="S61" i="1" s="1"/>
  <c r="T62" i="1"/>
  <c r="U62" i="1"/>
  <c r="V62" i="1"/>
  <c r="V61" i="1" s="1"/>
  <c r="V56" i="1" s="1"/>
  <c r="W62" i="1"/>
  <c r="W61" i="1" s="1"/>
  <c r="X62" i="1"/>
  <c r="Y62" i="1"/>
  <c r="S64" i="1"/>
  <c r="T64" i="1"/>
  <c r="U64" i="1"/>
  <c r="V64" i="1"/>
  <c r="W64" i="1"/>
  <c r="X64" i="1"/>
  <c r="Y64" i="1"/>
  <c r="S67" i="1"/>
  <c r="T67" i="1"/>
  <c r="W67" i="1"/>
  <c r="X67" i="1"/>
  <c r="S68" i="1"/>
  <c r="T68" i="1"/>
  <c r="U68" i="1"/>
  <c r="U67" i="1" s="1"/>
  <c r="V68" i="1"/>
  <c r="V67" i="1" s="1"/>
  <c r="W68" i="1"/>
  <c r="X68" i="1"/>
  <c r="Y68" i="1"/>
  <c r="Y67" i="1" s="1"/>
  <c r="S70" i="1"/>
  <c r="T70" i="1"/>
  <c r="U70" i="1"/>
  <c r="V70" i="1"/>
  <c r="W70" i="1"/>
  <c r="X70" i="1"/>
  <c r="Y70" i="1"/>
  <c r="S80" i="1"/>
  <c r="T80" i="1"/>
  <c r="U80" i="1"/>
  <c r="U79" i="1" s="1"/>
  <c r="V80" i="1"/>
  <c r="V79" i="1" s="1"/>
  <c r="W80" i="1"/>
  <c r="X80" i="1"/>
  <c r="Y80" i="1"/>
  <c r="Y79" i="1" s="1"/>
  <c r="S87" i="1"/>
  <c r="T87" i="1"/>
  <c r="U87" i="1"/>
  <c r="V87" i="1"/>
  <c r="W87" i="1"/>
  <c r="X87" i="1"/>
  <c r="Y87" i="1"/>
  <c r="S90" i="1"/>
  <c r="S79" i="1" s="1"/>
  <c r="T90" i="1"/>
  <c r="U90" i="1"/>
  <c r="V90" i="1"/>
  <c r="W90" i="1"/>
  <c r="W79" i="1" s="1"/>
  <c r="X90" i="1"/>
  <c r="Y90" i="1"/>
  <c r="S95" i="1"/>
  <c r="T95" i="1"/>
  <c r="T79" i="1" s="1"/>
  <c r="U95" i="1"/>
  <c r="V95" i="1"/>
  <c r="W95" i="1"/>
  <c r="X95" i="1"/>
  <c r="X79" i="1" s="1"/>
  <c r="Y95" i="1"/>
  <c r="S98" i="1"/>
  <c r="T98" i="1"/>
  <c r="U98" i="1"/>
  <c r="V98" i="1"/>
  <c r="W98" i="1"/>
  <c r="X98" i="1"/>
  <c r="Y98" i="1"/>
  <c r="S101" i="1"/>
  <c r="T101" i="1"/>
  <c r="U101" i="1"/>
  <c r="V101" i="1"/>
  <c r="W101" i="1"/>
  <c r="X101" i="1"/>
  <c r="Y101" i="1"/>
  <c r="S104" i="1"/>
  <c r="T104" i="1"/>
  <c r="U104" i="1"/>
  <c r="V104" i="1"/>
  <c r="W104" i="1"/>
  <c r="X104" i="1"/>
  <c r="Y104" i="1"/>
  <c r="S106" i="1"/>
  <c r="T106" i="1"/>
  <c r="U106" i="1"/>
  <c r="V106" i="1"/>
  <c r="W106" i="1"/>
  <c r="X106" i="1"/>
  <c r="Y106" i="1"/>
  <c r="S109" i="1"/>
  <c r="S108" i="1" s="1"/>
  <c r="S78" i="1" s="1"/>
  <c r="T109" i="1"/>
  <c r="U109" i="1"/>
  <c r="V109" i="1"/>
  <c r="V108" i="1" s="1"/>
  <c r="W109" i="1"/>
  <c r="W108" i="1" s="1"/>
  <c r="W78" i="1" s="1"/>
  <c r="X109" i="1"/>
  <c r="Y109" i="1"/>
  <c r="S111" i="1"/>
  <c r="T111" i="1"/>
  <c r="U111" i="1"/>
  <c r="V111" i="1"/>
  <c r="W111" i="1"/>
  <c r="X111" i="1"/>
  <c r="Y111" i="1"/>
  <c r="S113" i="1"/>
  <c r="T113" i="1"/>
  <c r="T108" i="1" s="1"/>
  <c r="U113" i="1"/>
  <c r="V113" i="1"/>
  <c r="W113" i="1"/>
  <c r="X113" i="1"/>
  <c r="X108" i="1" s="1"/>
  <c r="Y113" i="1"/>
  <c r="S118" i="1"/>
  <c r="T118" i="1"/>
  <c r="U118" i="1"/>
  <c r="U108" i="1" s="1"/>
  <c r="V118" i="1"/>
  <c r="W118" i="1"/>
  <c r="X118" i="1"/>
  <c r="Y118" i="1"/>
  <c r="Y108" i="1" s="1"/>
  <c r="V121" i="1"/>
  <c r="S122" i="1"/>
  <c r="S121" i="1" s="1"/>
  <c r="T122" i="1"/>
  <c r="T121" i="1" s="1"/>
  <c r="U122" i="1"/>
  <c r="V122" i="1"/>
  <c r="W122" i="1"/>
  <c r="W121" i="1" s="1"/>
  <c r="X122" i="1"/>
  <c r="X121" i="1" s="1"/>
  <c r="Y122" i="1"/>
  <c r="S126" i="1"/>
  <c r="T126" i="1"/>
  <c r="U126" i="1"/>
  <c r="U121" i="1" s="1"/>
  <c r="V126" i="1"/>
  <c r="W126" i="1"/>
  <c r="X126" i="1"/>
  <c r="Y126" i="1"/>
  <c r="Y121" i="1" s="1"/>
  <c r="S130" i="1"/>
  <c r="S129" i="1" s="1"/>
  <c r="T130" i="1"/>
  <c r="U130" i="1"/>
  <c r="V130" i="1"/>
  <c r="V129" i="1" s="1"/>
  <c r="W130" i="1"/>
  <c r="W129" i="1" s="1"/>
  <c r="X130" i="1"/>
  <c r="Y130" i="1"/>
  <c r="S141" i="1"/>
  <c r="T141" i="1"/>
  <c r="T129" i="1" s="1"/>
  <c r="U141" i="1"/>
  <c r="V141" i="1"/>
  <c r="W141" i="1"/>
  <c r="X141" i="1"/>
  <c r="X129" i="1" s="1"/>
  <c r="Y141" i="1"/>
  <c r="S147" i="1"/>
  <c r="T147" i="1"/>
  <c r="U147" i="1"/>
  <c r="V147" i="1"/>
  <c r="W147" i="1"/>
  <c r="X147" i="1"/>
  <c r="Y147" i="1"/>
  <c r="S150" i="1"/>
  <c r="T150" i="1"/>
  <c r="U150" i="1"/>
  <c r="U129" i="1" s="1"/>
  <c r="V150" i="1"/>
  <c r="W150" i="1"/>
  <c r="X150" i="1"/>
  <c r="Y150" i="1"/>
  <c r="Y129" i="1" s="1"/>
  <c r="S157" i="1"/>
  <c r="T157" i="1"/>
  <c r="U157" i="1"/>
  <c r="V157" i="1"/>
  <c r="W157" i="1"/>
  <c r="X157" i="1"/>
  <c r="Y157" i="1"/>
  <c r="S166" i="1"/>
  <c r="T166" i="1"/>
  <c r="U166" i="1"/>
  <c r="V166" i="1"/>
  <c r="W166" i="1"/>
  <c r="X166" i="1"/>
  <c r="Y166" i="1"/>
  <c r="T169" i="1"/>
  <c r="X169" i="1"/>
  <c r="S170" i="1"/>
  <c r="T170" i="1"/>
  <c r="U170" i="1"/>
  <c r="U169" i="1" s="1"/>
  <c r="V170" i="1"/>
  <c r="V169" i="1" s="1"/>
  <c r="W170" i="1"/>
  <c r="X170" i="1"/>
  <c r="Y170" i="1"/>
  <c r="Y169" i="1" s="1"/>
  <c r="S172" i="1"/>
  <c r="S169" i="1" s="1"/>
  <c r="T172" i="1"/>
  <c r="U172" i="1"/>
  <c r="V172" i="1"/>
  <c r="W172" i="1"/>
  <c r="W169" i="1" s="1"/>
  <c r="X172" i="1"/>
  <c r="Y172" i="1"/>
  <c r="S174" i="1"/>
  <c r="W174" i="1"/>
  <c r="S175" i="1"/>
  <c r="T175" i="1"/>
  <c r="T174" i="1" s="1"/>
  <c r="U175" i="1"/>
  <c r="U174" i="1" s="1"/>
  <c r="V175" i="1"/>
  <c r="W175" i="1"/>
  <c r="X175" i="1"/>
  <c r="X174" i="1" s="1"/>
  <c r="Y175" i="1"/>
  <c r="Y174" i="1" s="1"/>
  <c r="S181" i="1"/>
  <c r="T181" i="1"/>
  <c r="U181" i="1"/>
  <c r="V181" i="1"/>
  <c r="V174" i="1" s="1"/>
  <c r="W181" i="1"/>
  <c r="X181" i="1"/>
  <c r="Y181" i="1"/>
  <c r="S183" i="1"/>
  <c r="T183" i="1"/>
  <c r="U183" i="1"/>
  <c r="V183" i="1"/>
  <c r="W183" i="1"/>
  <c r="X183" i="1"/>
  <c r="Y183" i="1"/>
  <c r="S195" i="1"/>
  <c r="W195" i="1"/>
  <c r="S196" i="1"/>
  <c r="T196" i="1"/>
  <c r="T195" i="1" s="1"/>
  <c r="U196" i="1"/>
  <c r="U195" i="1" s="1"/>
  <c r="V196" i="1"/>
  <c r="W196" i="1"/>
  <c r="X196" i="1"/>
  <c r="X195" i="1" s="1"/>
  <c r="Y196" i="1"/>
  <c r="Y195" i="1" s="1"/>
  <c r="S199" i="1"/>
  <c r="T199" i="1"/>
  <c r="U199" i="1"/>
  <c r="V199" i="1"/>
  <c r="V195" i="1" s="1"/>
  <c r="W199" i="1"/>
  <c r="X199" i="1"/>
  <c r="Y199" i="1"/>
  <c r="S202" i="1"/>
  <c r="S201" i="1" s="1"/>
  <c r="W202" i="1"/>
  <c r="W201" i="1" s="1"/>
  <c r="S203" i="1"/>
  <c r="T203" i="1"/>
  <c r="T202" i="1" s="1"/>
  <c r="T201" i="1" s="1"/>
  <c r="U203" i="1"/>
  <c r="U202" i="1" s="1"/>
  <c r="U201" i="1" s="1"/>
  <c r="V203" i="1"/>
  <c r="W203" i="1"/>
  <c r="X203" i="1"/>
  <c r="X202" i="1" s="1"/>
  <c r="X201" i="1" s="1"/>
  <c r="Y203" i="1"/>
  <c r="Y202" i="1" s="1"/>
  <c r="Y201" i="1" s="1"/>
  <c r="S209" i="1"/>
  <c r="T209" i="1"/>
  <c r="U209" i="1"/>
  <c r="V209" i="1"/>
  <c r="V202" i="1" s="1"/>
  <c r="V201" i="1" s="1"/>
  <c r="W209" i="1"/>
  <c r="X209" i="1"/>
  <c r="Y209" i="1"/>
  <c r="S211" i="1"/>
  <c r="T211" i="1"/>
  <c r="U211" i="1"/>
  <c r="V211" i="1"/>
  <c r="W211" i="1"/>
  <c r="X211" i="1"/>
  <c r="Y211" i="1"/>
  <c r="S216" i="1"/>
  <c r="T216" i="1"/>
  <c r="U216" i="1"/>
  <c r="U215" i="1" s="1"/>
  <c r="V216" i="1"/>
  <c r="V215" i="1" s="1"/>
  <c r="W216" i="1"/>
  <c r="X216" i="1"/>
  <c r="Y216" i="1"/>
  <c r="Y215" i="1" s="1"/>
  <c r="S219" i="1"/>
  <c r="S215" i="1" s="1"/>
  <c r="T219" i="1"/>
  <c r="U219" i="1"/>
  <c r="V219" i="1"/>
  <c r="W219" i="1"/>
  <c r="W215" i="1" s="1"/>
  <c r="X219" i="1"/>
  <c r="Y219" i="1"/>
  <c r="S225" i="1"/>
  <c r="T225" i="1"/>
  <c r="U225" i="1"/>
  <c r="V225" i="1"/>
  <c r="W225" i="1"/>
  <c r="X225" i="1"/>
  <c r="Y225" i="1"/>
  <c r="S231" i="1"/>
  <c r="T231" i="1"/>
  <c r="T215" i="1" s="1"/>
  <c r="U231" i="1"/>
  <c r="V231" i="1"/>
  <c r="W231" i="1"/>
  <c r="X231" i="1"/>
  <c r="X215" i="1" s="1"/>
  <c r="Y231" i="1"/>
  <c r="U240" i="1"/>
  <c r="Y240" i="1"/>
  <c r="S241" i="1"/>
  <c r="S240" i="1" s="1"/>
  <c r="T241" i="1"/>
  <c r="T240" i="1" s="1"/>
  <c r="U241" i="1"/>
  <c r="V241" i="1"/>
  <c r="V240" i="1" s="1"/>
  <c r="W241" i="1"/>
  <c r="W240" i="1" s="1"/>
  <c r="X241" i="1"/>
  <c r="X240" i="1" s="1"/>
  <c r="Y241" i="1"/>
  <c r="S244" i="1"/>
  <c r="T244" i="1"/>
  <c r="U244" i="1"/>
  <c r="V244" i="1"/>
  <c r="W244" i="1"/>
  <c r="X244" i="1"/>
  <c r="Y244" i="1"/>
  <c r="S247" i="1"/>
  <c r="S246" i="1" s="1"/>
  <c r="T247" i="1"/>
  <c r="U247" i="1"/>
  <c r="U246" i="1" s="1"/>
  <c r="V247" i="1"/>
  <c r="V246" i="1" s="1"/>
  <c r="W247" i="1"/>
  <c r="W246" i="1" s="1"/>
  <c r="X247" i="1"/>
  <c r="Y247" i="1"/>
  <c r="Y246" i="1" s="1"/>
  <c r="S249" i="1"/>
  <c r="T249" i="1"/>
  <c r="U249" i="1"/>
  <c r="V249" i="1"/>
  <c r="W249" i="1"/>
  <c r="X249" i="1"/>
  <c r="Y249" i="1"/>
  <c r="S251" i="1"/>
  <c r="T251" i="1"/>
  <c r="U251" i="1"/>
  <c r="V251" i="1"/>
  <c r="W251" i="1"/>
  <c r="X251" i="1"/>
  <c r="Y251" i="1"/>
  <c r="S253" i="1"/>
  <c r="T253" i="1"/>
  <c r="T246" i="1" s="1"/>
  <c r="U253" i="1"/>
  <c r="V253" i="1"/>
  <c r="W253" i="1"/>
  <c r="X253" i="1"/>
  <c r="X246" i="1" s="1"/>
  <c r="Y253" i="1"/>
  <c r="S255" i="1"/>
  <c r="T255" i="1"/>
  <c r="U255" i="1"/>
  <c r="V255" i="1"/>
  <c r="W255" i="1"/>
  <c r="X255" i="1"/>
  <c r="Y255" i="1"/>
  <c r="V257" i="1"/>
  <c r="S258" i="1"/>
  <c r="S257" i="1" s="1"/>
  <c r="T258" i="1"/>
  <c r="T257" i="1" s="1"/>
  <c r="U258" i="1"/>
  <c r="U257" i="1" s="1"/>
  <c r="V258" i="1"/>
  <c r="W258" i="1"/>
  <c r="W257" i="1" s="1"/>
  <c r="X258" i="1"/>
  <c r="X257" i="1" s="1"/>
  <c r="Y258" i="1"/>
  <c r="Y257" i="1" s="1"/>
  <c r="T260" i="1"/>
  <c r="X260" i="1"/>
  <c r="S261" i="1"/>
  <c r="S260" i="1" s="1"/>
  <c r="T261" i="1"/>
  <c r="U261" i="1"/>
  <c r="U260" i="1" s="1"/>
  <c r="V261" i="1"/>
  <c r="V260" i="1" s="1"/>
  <c r="W261" i="1"/>
  <c r="W260" i="1" s="1"/>
  <c r="X261" i="1"/>
  <c r="Y261" i="1"/>
  <c r="Y260" i="1" s="1"/>
  <c r="S266" i="1"/>
  <c r="T266" i="1"/>
  <c r="U266" i="1"/>
  <c r="V266" i="1"/>
  <c r="W266" i="1"/>
  <c r="X266" i="1"/>
  <c r="Y266" i="1"/>
  <c r="S268" i="1"/>
  <c r="T268" i="1"/>
  <c r="U268" i="1"/>
  <c r="V268" i="1"/>
  <c r="W268" i="1"/>
  <c r="X268" i="1"/>
  <c r="Y268" i="1"/>
  <c r="U271" i="1"/>
  <c r="U270" i="1" s="1"/>
  <c r="Y271" i="1"/>
  <c r="Y270" i="1" s="1"/>
  <c r="S272" i="1"/>
  <c r="S271" i="1" s="1"/>
  <c r="S270" i="1" s="1"/>
  <c r="T272" i="1"/>
  <c r="T271" i="1" s="1"/>
  <c r="T270" i="1" s="1"/>
  <c r="U272" i="1"/>
  <c r="V272" i="1"/>
  <c r="V271" i="1" s="1"/>
  <c r="V270" i="1" s="1"/>
  <c r="W272" i="1"/>
  <c r="W271" i="1" s="1"/>
  <c r="W270" i="1" s="1"/>
  <c r="X272" i="1"/>
  <c r="X271" i="1" s="1"/>
  <c r="X270" i="1" s="1"/>
  <c r="Y272" i="1"/>
  <c r="U78" i="1" l="1"/>
  <c r="V78" i="1"/>
  <c r="Y56" i="1"/>
  <c r="S214" i="1"/>
  <c r="V214" i="1"/>
  <c r="S56" i="1"/>
  <c r="V11" i="1"/>
  <c r="Y11" i="1"/>
  <c r="U11" i="1"/>
  <c r="W11" i="1"/>
  <c r="W10" i="1" s="1"/>
  <c r="S11" i="1"/>
  <c r="X214" i="1"/>
  <c r="T214" i="1"/>
  <c r="Y214" i="1"/>
  <c r="U214" i="1"/>
  <c r="W56" i="1"/>
  <c r="X78" i="1"/>
  <c r="T11" i="1"/>
  <c r="T10" i="1" s="1"/>
  <c r="Y78" i="1"/>
  <c r="T78" i="1"/>
  <c r="U56" i="1"/>
  <c r="X11" i="1"/>
  <c r="X10" i="1" s="1"/>
  <c r="W214" i="1"/>
  <c r="I39" i="8"/>
  <c r="I33" i="8"/>
  <c r="I43" i="8"/>
  <c r="I41" i="8"/>
  <c r="I40" i="8"/>
  <c r="I36" i="8"/>
  <c r="I32" i="8"/>
  <c r="I34" i="8"/>
  <c r="I38" i="8"/>
  <c r="I45" i="8"/>
  <c r="I44" i="8"/>
  <c r="I42" i="8"/>
  <c r="I37" i="8"/>
  <c r="I30" i="8"/>
  <c r="I31" i="8"/>
  <c r="I35" i="8"/>
  <c r="I46" i="8"/>
  <c r="I11" i="8"/>
  <c r="I12" i="8"/>
  <c r="I17" i="8"/>
  <c r="I21" i="8"/>
  <c r="I15" i="8"/>
  <c r="I10" i="8"/>
  <c r="I2" i="8"/>
  <c r="I9" i="8"/>
  <c r="I5" i="8"/>
  <c r="I8" i="8"/>
  <c r="I19" i="8"/>
  <c r="I22" i="8"/>
  <c r="I14" i="8"/>
  <c r="I16" i="8"/>
  <c r="I7" i="8"/>
  <c r="I6" i="8"/>
  <c r="I20" i="8"/>
  <c r="I18" i="8"/>
  <c r="I4" i="8"/>
  <c r="I3" i="8"/>
  <c r="I13" i="8"/>
  <c r="U10" i="1" l="1"/>
  <c r="Y10" i="1"/>
  <c r="S10" i="1"/>
  <c r="V10" i="1"/>
  <c r="M25" i="7"/>
  <c r="S6" i="7"/>
  <c r="S25" i="7" s="1"/>
  <c r="O25" i="7"/>
  <c r="P25" i="7"/>
  <c r="Q25" i="7"/>
  <c r="R25" i="7"/>
  <c r="T25" i="7"/>
  <c r="U25" i="7"/>
  <c r="V25" i="7"/>
  <c r="N25" i="7"/>
  <c r="M7" i="7"/>
  <c r="M8" i="7"/>
  <c r="M9" i="7"/>
  <c r="M10" i="7"/>
  <c r="M11" i="7"/>
  <c r="M12" i="7"/>
  <c r="M13" i="7"/>
  <c r="M14" i="7"/>
  <c r="M15" i="7"/>
  <c r="M16" i="7"/>
  <c r="L16" i="7" s="1"/>
  <c r="M17" i="7"/>
  <c r="M18" i="7"/>
  <c r="M19" i="7"/>
  <c r="M20" i="7"/>
  <c r="M21" i="7"/>
  <c r="M22" i="7"/>
  <c r="M23" i="7"/>
  <c r="M24" i="7"/>
  <c r="M6" i="7"/>
  <c r="I14" i="7" l="1"/>
  <c r="L14" i="7" s="1"/>
  <c r="F14" i="7"/>
  <c r="H172" i="1" l="1"/>
  <c r="H175" i="1"/>
  <c r="H174" i="1" s="1"/>
  <c r="H181" i="1"/>
  <c r="H183" i="1"/>
  <c r="I130" i="1"/>
  <c r="H33" i="5" l="1"/>
  <c r="J33" i="5"/>
  <c r="L33" i="5" s="1"/>
  <c r="L32" i="5"/>
  <c r="J32" i="5"/>
  <c r="H32" i="5"/>
  <c r="M273" i="1"/>
  <c r="M208" i="1"/>
  <c r="L31" i="5"/>
  <c r="J31" i="5"/>
  <c r="H31" i="5"/>
  <c r="J30" i="5" l="1"/>
  <c r="L30" i="5" s="1"/>
  <c r="H30" i="5"/>
  <c r="H23" i="5" l="1"/>
  <c r="J23" i="5" s="1"/>
  <c r="L23" i="5" s="1"/>
  <c r="H4" i="5"/>
  <c r="J4" i="5" s="1"/>
  <c r="L4" i="5" s="1"/>
  <c r="H5" i="5"/>
  <c r="H6" i="5"/>
  <c r="J6" i="5" s="1"/>
  <c r="L6" i="5" s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H26" i="5"/>
  <c r="H27" i="5"/>
  <c r="H28" i="5"/>
  <c r="H29" i="5"/>
  <c r="H3" i="5"/>
  <c r="J5" i="5"/>
  <c r="L5" i="5" s="1"/>
  <c r="J14" i="5" l="1"/>
  <c r="L14" i="5" s="1"/>
  <c r="J29" i="5" l="1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3" i="5"/>
  <c r="L13" i="5" s="1"/>
  <c r="J12" i="5"/>
  <c r="L12" i="5" s="1"/>
  <c r="J11" i="5"/>
  <c r="L11" i="5" s="1"/>
  <c r="J10" i="5"/>
  <c r="L10" i="5" s="1"/>
  <c r="J8" i="5" l="1"/>
  <c r="L8" i="5" s="1"/>
  <c r="J9" i="5"/>
  <c r="L9" i="5" s="1"/>
  <c r="J7" i="5"/>
  <c r="L7" i="5" s="1"/>
  <c r="J3" i="5"/>
  <c r="L3" i="5" s="1"/>
  <c r="AF211" i="1" l="1"/>
  <c r="AE211" i="1"/>
  <c r="AD211" i="1"/>
  <c r="AC211" i="1"/>
  <c r="AB211" i="1"/>
  <c r="AA211" i="1"/>
  <c r="Z211" i="1"/>
  <c r="R211" i="1"/>
  <c r="Q211" i="1"/>
  <c r="P211" i="1"/>
  <c r="O211" i="1"/>
  <c r="N211" i="1"/>
  <c r="J211" i="1"/>
  <c r="I211" i="1"/>
  <c r="H211" i="1"/>
  <c r="K213" i="1"/>
  <c r="M213" i="1"/>
  <c r="L213" i="1" l="1"/>
  <c r="M210" i="1"/>
  <c r="K210" i="1"/>
  <c r="K209" i="1" s="1"/>
  <c r="AF209" i="1"/>
  <c r="AE209" i="1"/>
  <c r="AD209" i="1"/>
  <c r="AC209" i="1"/>
  <c r="AB209" i="1"/>
  <c r="AA209" i="1"/>
  <c r="Z209" i="1"/>
  <c r="R209" i="1"/>
  <c r="Q209" i="1"/>
  <c r="P209" i="1"/>
  <c r="O209" i="1"/>
  <c r="N209" i="1"/>
  <c r="J209" i="1"/>
  <c r="I209" i="1"/>
  <c r="H209" i="1"/>
  <c r="L210" i="1" l="1"/>
  <c r="L209" i="1" s="1"/>
  <c r="M209" i="1"/>
  <c r="Q257" i="1"/>
  <c r="AF258" i="1"/>
  <c r="AE258" i="1"/>
  <c r="AD258" i="1"/>
  <c r="AC258" i="1"/>
  <c r="AB258" i="1"/>
  <c r="AA258" i="1"/>
  <c r="Z258" i="1"/>
  <c r="R258" i="1"/>
  <c r="Q258" i="1"/>
  <c r="P258" i="1"/>
  <c r="P257" i="1" s="1"/>
  <c r="O258" i="1"/>
  <c r="O257" i="1" s="1"/>
  <c r="N258" i="1"/>
  <c r="N257" i="1" s="1"/>
  <c r="J258" i="1"/>
  <c r="J257" i="1" s="1"/>
  <c r="I258" i="1"/>
  <c r="I257" i="1" s="1"/>
  <c r="H258" i="1"/>
  <c r="H257" i="1" s="1"/>
  <c r="M259" i="1"/>
  <c r="K259" i="1"/>
  <c r="R271" i="1"/>
  <c r="R270" i="1" s="1"/>
  <c r="AF272" i="1"/>
  <c r="AF271" i="1" s="1"/>
  <c r="AF270" i="1" s="1"/>
  <c r="AE272" i="1"/>
  <c r="AE271" i="1" s="1"/>
  <c r="AE270" i="1" s="1"/>
  <c r="AD272" i="1"/>
  <c r="AD271" i="1" s="1"/>
  <c r="AD270" i="1" s="1"/>
  <c r="AC272" i="1"/>
  <c r="AC271" i="1" s="1"/>
  <c r="AC270" i="1" s="1"/>
  <c r="AB272" i="1"/>
  <c r="AB271" i="1" s="1"/>
  <c r="AB270" i="1" s="1"/>
  <c r="AA272" i="1"/>
  <c r="Z272" i="1"/>
  <c r="Z271" i="1" s="1"/>
  <c r="Z270" i="1" s="1"/>
  <c r="R272" i="1"/>
  <c r="Q272" i="1"/>
  <c r="Q271" i="1" s="1"/>
  <c r="Q270" i="1" s="1"/>
  <c r="P272" i="1"/>
  <c r="P271" i="1" s="1"/>
  <c r="P270" i="1" s="1"/>
  <c r="O272" i="1"/>
  <c r="O271" i="1" s="1"/>
  <c r="O270" i="1" s="1"/>
  <c r="N272" i="1"/>
  <c r="N271" i="1" s="1"/>
  <c r="N270" i="1" s="1"/>
  <c r="J272" i="1"/>
  <c r="J271" i="1" s="1"/>
  <c r="J270" i="1" s="1"/>
  <c r="I272" i="1"/>
  <c r="I271" i="1" s="1"/>
  <c r="I270" i="1" s="1"/>
  <c r="H272" i="1"/>
  <c r="H271" i="1" s="1"/>
  <c r="H270" i="1" s="1"/>
  <c r="K273" i="1"/>
  <c r="K272" i="1" s="1"/>
  <c r="K271" i="1" s="1"/>
  <c r="K270" i="1" s="1"/>
  <c r="M272" i="1" l="1"/>
  <c r="AA271" i="1"/>
  <c r="AA270" i="1" s="1"/>
  <c r="L259" i="1"/>
  <c r="K258" i="1"/>
  <c r="M258" i="1"/>
  <c r="L272" i="1"/>
  <c r="M270" i="1"/>
  <c r="L270" i="1" s="1"/>
  <c r="M271" i="1"/>
  <c r="L271" i="1" s="1"/>
  <c r="L273" i="1"/>
  <c r="K114" i="1"/>
  <c r="K110" i="1"/>
  <c r="L258" i="1" l="1"/>
  <c r="O126" i="1"/>
  <c r="K243" i="1"/>
  <c r="K242" i="1"/>
  <c r="K233" i="1"/>
  <c r="K232" i="1"/>
  <c r="K230" i="1"/>
  <c r="K228" i="1"/>
  <c r="K227" i="1"/>
  <c r="K226" i="1"/>
  <c r="K224" i="1"/>
  <c r="K223" i="1"/>
  <c r="K222" i="1"/>
  <c r="K221" i="1"/>
  <c r="K220" i="1"/>
  <c r="K218" i="1"/>
  <c r="K217" i="1"/>
  <c r="K208" i="1"/>
  <c r="K207" i="1"/>
  <c r="K206" i="1"/>
  <c r="K205" i="1"/>
  <c r="K204" i="1"/>
  <c r="K200" i="1"/>
  <c r="K198" i="1"/>
  <c r="K197" i="1"/>
  <c r="K187" i="1"/>
  <c r="K186" i="1"/>
  <c r="K185" i="1"/>
  <c r="K184" i="1"/>
  <c r="K180" i="1"/>
  <c r="K179" i="1"/>
  <c r="K178" i="1"/>
  <c r="K177" i="1"/>
  <c r="K176" i="1"/>
  <c r="K173" i="1"/>
  <c r="K168" i="1"/>
  <c r="K167" i="1"/>
  <c r="K165" i="1"/>
  <c r="K164" i="1"/>
  <c r="K163" i="1"/>
  <c r="K162" i="1"/>
  <c r="K161" i="1"/>
  <c r="K160" i="1"/>
  <c r="K159" i="1"/>
  <c r="K158" i="1"/>
  <c r="K153" i="1"/>
  <c r="K152" i="1"/>
  <c r="K151" i="1"/>
  <c r="K146" i="1"/>
  <c r="K145" i="1"/>
  <c r="K144" i="1"/>
  <c r="K143" i="1"/>
  <c r="K142" i="1"/>
  <c r="K140" i="1"/>
  <c r="K139" i="1"/>
  <c r="K138" i="1"/>
  <c r="K137" i="1"/>
  <c r="K136" i="1"/>
  <c r="K135" i="1"/>
  <c r="K134" i="1"/>
  <c r="K133" i="1"/>
  <c r="K132" i="1"/>
  <c r="K131" i="1"/>
  <c r="K128" i="1"/>
  <c r="K127" i="1"/>
  <c r="K125" i="1"/>
  <c r="K124" i="1"/>
  <c r="K123" i="1"/>
  <c r="K112" i="1"/>
  <c r="K107" i="1"/>
  <c r="K103" i="1"/>
  <c r="K102" i="1"/>
  <c r="K100" i="1"/>
  <c r="K99" i="1"/>
  <c r="K97" i="1"/>
  <c r="K96" i="1"/>
  <c r="K94" i="1"/>
  <c r="K93" i="1"/>
  <c r="K92" i="1"/>
  <c r="K91" i="1"/>
  <c r="K89" i="1"/>
  <c r="K88" i="1"/>
  <c r="K86" i="1"/>
  <c r="K85" i="1"/>
  <c r="K84" i="1"/>
  <c r="K82" i="1"/>
  <c r="K157" i="1" l="1"/>
  <c r="K148" i="1"/>
  <c r="K119" i="1"/>
  <c r="K212" i="1" l="1"/>
  <c r="K211" i="1" s="1"/>
  <c r="K81" i="1"/>
  <c r="K18" i="1"/>
  <c r="I203" i="1"/>
  <c r="M269" i="1" l="1"/>
  <c r="M144" i="1" l="1"/>
  <c r="J166" i="1" l="1"/>
  <c r="J141" i="1"/>
  <c r="K269" i="1" l="1"/>
  <c r="M18" i="1"/>
  <c r="M135" i="1" l="1"/>
  <c r="M224" i="1" l="1"/>
  <c r="M222" i="1"/>
  <c r="L222" i="1" s="1"/>
  <c r="M221" i="1"/>
  <c r="M217" i="1"/>
  <c r="M212" i="1"/>
  <c r="M204" i="1"/>
  <c r="M198" i="1"/>
  <c r="M187" i="1"/>
  <c r="M186" i="1"/>
  <c r="M185" i="1"/>
  <c r="M182" i="1"/>
  <c r="M180" i="1"/>
  <c r="M178" i="1"/>
  <c r="M177" i="1"/>
  <c r="M176" i="1"/>
  <c r="M173" i="1"/>
  <c r="M171" i="1"/>
  <c r="M168" i="1"/>
  <c r="L168" i="1" s="1"/>
  <c r="M164" i="1"/>
  <c r="M161" i="1"/>
  <c r="M159" i="1"/>
  <c r="M154" i="1"/>
  <c r="M152" i="1"/>
  <c r="M151" i="1"/>
  <c r="M148" i="1"/>
  <c r="M143" i="1"/>
  <c r="M142" i="1"/>
  <c r="M140" i="1"/>
  <c r="M139" i="1"/>
  <c r="M137" i="1"/>
  <c r="M136" i="1"/>
  <c r="M128" i="1"/>
  <c r="M123" i="1"/>
  <c r="M110" i="1"/>
  <c r="M107" i="1"/>
  <c r="M102" i="1"/>
  <c r="M92" i="1"/>
  <c r="M88" i="1"/>
  <c r="M85" i="1"/>
  <c r="M81" i="1"/>
  <c r="L208" i="1"/>
  <c r="K203" i="1"/>
  <c r="J203" i="1"/>
  <c r="J202" i="1" s="1"/>
  <c r="N203" i="1"/>
  <c r="N202" i="1" s="1"/>
  <c r="O203" i="1"/>
  <c r="P203" i="1"/>
  <c r="P202" i="1" s="1"/>
  <c r="Q203" i="1"/>
  <c r="Q202" i="1" s="1"/>
  <c r="H203" i="1"/>
  <c r="I202" i="1"/>
  <c r="O202" i="1"/>
  <c r="L212" i="1" l="1"/>
  <c r="L211" i="1" s="1"/>
  <c r="M211" i="1"/>
  <c r="H202" i="1"/>
  <c r="H201" i="1" s="1"/>
  <c r="K202" i="1"/>
  <c r="J201" i="1"/>
  <c r="I201" i="1"/>
  <c r="AF268" i="1" l="1"/>
  <c r="AE268" i="1"/>
  <c r="AD268" i="1"/>
  <c r="AC268" i="1"/>
  <c r="AF267" i="1"/>
  <c r="AE267" i="1" s="1"/>
  <c r="AE266" i="1" s="1"/>
  <c r="AD267" i="1"/>
  <c r="AF265" i="1"/>
  <c r="AE265" i="1" s="1"/>
  <c r="AD265" i="1" s="1"/>
  <c r="AC265" i="1" s="1"/>
  <c r="AB265" i="1" s="1"/>
  <c r="AF264" i="1"/>
  <c r="AE264" i="1" s="1"/>
  <c r="AD264" i="1" s="1"/>
  <c r="AC264" i="1" s="1"/>
  <c r="AB264" i="1" s="1"/>
  <c r="AF263" i="1"/>
  <c r="AF262" i="1"/>
  <c r="AE262" i="1" s="1"/>
  <c r="AD262" i="1" s="1"/>
  <c r="AC262" i="1" s="1"/>
  <c r="AF256" i="1"/>
  <c r="AE256" i="1" s="1"/>
  <c r="AE255" i="1" s="1"/>
  <c r="AF254" i="1"/>
  <c r="AE254" i="1" s="1"/>
  <c r="AE253" i="1" s="1"/>
  <c r="AE251" i="1"/>
  <c r="AF250" i="1"/>
  <c r="AE250" i="1" s="1"/>
  <c r="AE249" i="1" s="1"/>
  <c r="AF248" i="1"/>
  <c r="AE248" i="1" s="1"/>
  <c r="AE247" i="1" s="1"/>
  <c r="AF245" i="1"/>
  <c r="AE245" i="1" s="1"/>
  <c r="AE244" i="1" s="1"/>
  <c r="AF243" i="1"/>
  <c r="AE243" i="1" s="1"/>
  <c r="AD243" i="1" s="1"/>
  <c r="AC243" i="1" s="1"/>
  <c r="AB243" i="1" s="1"/>
  <c r="AF242" i="1"/>
  <c r="AE242" i="1" s="1"/>
  <c r="AF233" i="1"/>
  <c r="AE233" i="1" s="1"/>
  <c r="AD233" i="1" s="1"/>
  <c r="AC233" i="1" s="1"/>
  <c r="AB233" i="1" s="1"/>
  <c r="AF232" i="1"/>
  <c r="AE232" i="1" s="1"/>
  <c r="AF230" i="1"/>
  <c r="AE230" i="1" s="1"/>
  <c r="AD230" i="1" s="1"/>
  <c r="AC230" i="1" s="1"/>
  <c r="AB230" i="1" s="1"/>
  <c r="AF229" i="1"/>
  <c r="AE229" i="1" s="1"/>
  <c r="AD229" i="1" s="1"/>
  <c r="AC229" i="1" s="1"/>
  <c r="AB229" i="1" s="1"/>
  <c r="AF228" i="1"/>
  <c r="AE228" i="1" s="1"/>
  <c r="AD228" i="1" s="1"/>
  <c r="AC228" i="1" s="1"/>
  <c r="AB228" i="1" s="1"/>
  <c r="AF227" i="1"/>
  <c r="AE227" i="1" s="1"/>
  <c r="AD227" i="1" s="1"/>
  <c r="AC227" i="1" s="1"/>
  <c r="AB227" i="1" s="1"/>
  <c r="AF226" i="1"/>
  <c r="AE226" i="1" s="1"/>
  <c r="AD226" i="1" s="1"/>
  <c r="M220" i="1"/>
  <c r="AF219" i="1"/>
  <c r="AD219" i="1"/>
  <c r="AF218" i="1"/>
  <c r="AE218" i="1" s="1"/>
  <c r="AE216" i="1" s="1"/>
  <c r="AF206" i="1"/>
  <c r="AF200" i="1"/>
  <c r="AE200" i="1" s="1"/>
  <c r="AE199" i="1" s="1"/>
  <c r="AF197" i="1"/>
  <c r="AE197" i="1" s="1"/>
  <c r="AE196" i="1" s="1"/>
  <c r="AF184" i="1"/>
  <c r="AE184" i="1" s="1"/>
  <c r="AE183" i="1" s="1"/>
  <c r="AF181" i="1"/>
  <c r="AE181" i="1"/>
  <c r="AD181" i="1"/>
  <c r="AC181" i="1"/>
  <c r="AF179" i="1"/>
  <c r="AE179" i="1" s="1"/>
  <c r="AE175" i="1" s="1"/>
  <c r="AE172" i="1"/>
  <c r="AC172" i="1"/>
  <c r="AF172" i="1"/>
  <c r="AD172" i="1"/>
  <c r="AF170" i="1"/>
  <c r="AE170" i="1"/>
  <c r="AD170" i="1"/>
  <c r="AC170" i="1"/>
  <c r="AF166" i="1"/>
  <c r="AE166" i="1"/>
  <c r="AD166" i="1"/>
  <c r="AC166" i="1"/>
  <c r="AF165" i="1"/>
  <c r="AE165" i="1" s="1"/>
  <c r="AD165" i="1" s="1"/>
  <c r="AC165" i="1" s="1"/>
  <c r="AB165" i="1" s="1"/>
  <c r="AE150" i="1"/>
  <c r="AC150" i="1"/>
  <c r="AE147" i="1"/>
  <c r="AC147" i="1"/>
  <c r="AD138" i="1"/>
  <c r="AC138" i="1" s="1"/>
  <c r="AB138" i="1" s="1"/>
  <c r="AE126" i="1"/>
  <c r="AF126" i="1"/>
  <c r="AD113" i="1"/>
  <c r="AF113" i="1"/>
  <c r="AF111" i="1"/>
  <c r="AD111" i="1"/>
  <c r="AF109" i="1"/>
  <c r="AE109" i="1"/>
  <c r="AD109" i="1"/>
  <c r="AC109" i="1"/>
  <c r="AF106" i="1"/>
  <c r="AE106" i="1"/>
  <c r="AD106" i="1"/>
  <c r="AC106" i="1"/>
  <c r="AD104" i="1"/>
  <c r="AC104" i="1"/>
  <c r="AF104" i="1"/>
  <c r="AF101" i="1"/>
  <c r="AF90" i="1"/>
  <c r="AF87" i="1"/>
  <c r="AE87" i="1"/>
  <c r="AD87" i="1"/>
  <c r="AC87" i="1"/>
  <c r="AB86" i="1"/>
  <c r="M84" i="1"/>
  <c r="AF82" i="1"/>
  <c r="AE82" i="1" s="1"/>
  <c r="AF72" i="1"/>
  <c r="AE72" i="1" s="1"/>
  <c r="AD72" i="1" s="1"/>
  <c r="AC72" i="1" s="1"/>
  <c r="AF71" i="1"/>
  <c r="AE71" i="1" s="1"/>
  <c r="AD71" i="1" s="1"/>
  <c r="AC71" i="1" s="1"/>
  <c r="AF69" i="1"/>
  <c r="AF68" i="1" s="1"/>
  <c r="AF66" i="1"/>
  <c r="AE66" i="1" s="1"/>
  <c r="AD66" i="1" s="1"/>
  <c r="AC66" i="1" s="1"/>
  <c r="AB66" i="1" s="1"/>
  <c r="AF65" i="1"/>
  <c r="AE65" i="1" s="1"/>
  <c r="AD65" i="1" s="1"/>
  <c r="AC65" i="1" s="1"/>
  <c r="AF63" i="1"/>
  <c r="AE63" i="1" s="1"/>
  <c r="AF60" i="1"/>
  <c r="AE60" i="1" s="1"/>
  <c r="AD60" i="1" s="1"/>
  <c r="AC60" i="1" s="1"/>
  <c r="AB60" i="1" s="1"/>
  <c r="AF59" i="1"/>
  <c r="AE59" i="1" s="1"/>
  <c r="AF55" i="1"/>
  <c r="AE55" i="1"/>
  <c r="AD55" i="1" s="1"/>
  <c r="AD54" i="1" s="1"/>
  <c r="AD53" i="1" s="1"/>
  <c r="AC55" i="1"/>
  <c r="AC54" i="1" s="1"/>
  <c r="AC53" i="1" s="1"/>
  <c r="AF54" i="1"/>
  <c r="AF53" i="1" s="1"/>
  <c r="AF52" i="1"/>
  <c r="AF51" i="1" s="1"/>
  <c r="AE52" i="1"/>
  <c r="AD52" i="1" s="1"/>
  <c r="AD51" i="1" s="1"/>
  <c r="AF50" i="1"/>
  <c r="AF49" i="1" s="1"/>
  <c r="AF48" i="1"/>
  <c r="AF47" i="1" s="1"/>
  <c r="AF46" i="1"/>
  <c r="AE46" i="1" s="1"/>
  <c r="AD46" i="1" s="1"/>
  <c r="AC46" i="1" s="1"/>
  <c r="AB46" i="1" s="1"/>
  <c r="AF45" i="1"/>
  <c r="AE45" i="1" s="1"/>
  <c r="AD45" i="1" s="1"/>
  <c r="AC45" i="1" s="1"/>
  <c r="AB45" i="1" s="1"/>
  <c r="AF44" i="1"/>
  <c r="AE44" i="1" s="1"/>
  <c r="AD44" i="1" s="1"/>
  <c r="AF42" i="1"/>
  <c r="AE42" i="1" s="1"/>
  <c r="AD42" i="1" s="1"/>
  <c r="AC42" i="1" s="1"/>
  <c r="AB42" i="1" s="1"/>
  <c r="AF41" i="1"/>
  <c r="AE41" i="1" s="1"/>
  <c r="AD41" i="1" s="1"/>
  <c r="AC41" i="1" s="1"/>
  <c r="AF36" i="1"/>
  <c r="AE36" i="1" s="1"/>
  <c r="AD36" i="1" s="1"/>
  <c r="AC36" i="1" s="1"/>
  <c r="AB36" i="1" s="1"/>
  <c r="AF35" i="1"/>
  <c r="AE35" i="1" s="1"/>
  <c r="AD35" i="1" s="1"/>
  <c r="AF33" i="1"/>
  <c r="AE33" i="1" s="1"/>
  <c r="AD33" i="1" s="1"/>
  <c r="AC33" i="1" s="1"/>
  <c r="AB33" i="1" s="1"/>
  <c r="AF32" i="1"/>
  <c r="AE32" i="1" s="1"/>
  <c r="AF30" i="1"/>
  <c r="AE30" i="1" s="1"/>
  <c r="AD30" i="1" s="1"/>
  <c r="AC30" i="1" s="1"/>
  <c r="AB30" i="1" s="1"/>
  <c r="AF29" i="1"/>
  <c r="AE29" i="1" s="1"/>
  <c r="AD29" i="1" s="1"/>
  <c r="AC29" i="1" s="1"/>
  <c r="AB29" i="1" s="1"/>
  <c r="AF27" i="1"/>
  <c r="AE27" i="1" s="1"/>
  <c r="AD27" i="1" s="1"/>
  <c r="AC27" i="1" s="1"/>
  <c r="AB27" i="1" s="1"/>
  <c r="AF26" i="1"/>
  <c r="AE26" i="1" s="1"/>
  <c r="AD26" i="1" s="1"/>
  <c r="AC26" i="1" s="1"/>
  <c r="AF24" i="1"/>
  <c r="AE24" i="1" s="1"/>
  <c r="AD24" i="1" s="1"/>
  <c r="AC24" i="1" s="1"/>
  <c r="AB24" i="1" s="1"/>
  <c r="AF23" i="1"/>
  <c r="AE23" i="1" s="1"/>
  <c r="AD23" i="1" s="1"/>
  <c r="AF20" i="1"/>
  <c r="AE20" i="1"/>
  <c r="AD20" i="1" s="1"/>
  <c r="AD19" i="1" s="1"/>
  <c r="AC20" i="1"/>
  <c r="AC19" i="1" s="1"/>
  <c r="AF19" i="1"/>
  <c r="AF17" i="1"/>
  <c r="AE17" i="1"/>
  <c r="AF16" i="1"/>
  <c r="AE16" i="1"/>
  <c r="AD16" i="1" s="1"/>
  <c r="AF15" i="1"/>
  <c r="AF14" i="1"/>
  <c r="AF13" i="1" s="1"/>
  <c r="AB268" i="1"/>
  <c r="AB181" i="1"/>
  <c r="AB170" i="1"/>
  <c r="AB166" i="1"/>
  <c r="AB109" i="1"/>
  <c r="AB106" i="1"/>
  <c r="AB87" i="1"/>
  <c r="AE14" i="1" l="1"/>
  <c r="AD14" i="1" s="1"/>
  <c r="AE48" i="1"/>
  <c r="AD48" i="1" s="1"/>
  <c r="AD47" i="1" s="1"/>
  <c r="AF196" i="1"/>
  <c r="AD63" i="1"/>
  <c r="AE62" i="1"/>
  <c r="AE61" i="1" s="1"/>
  <c r="AF12" i="1"/>
  <c r="AE15" i="1"/>
  <c r="AE19" i="1"/>
  <c r="AC48" i="1"/>
  <c r="AE50" i="1"/>
  <c r="AD50" i="1" s="1"/>
  <c r="AD49" i="1" s="1"/>
  <c r="AE54" i="1"/>
  <c r="AE53" i="1" s="1"/>
  <c r="AF62" i="1"/>
  <c r="AF61" i="1" s="1"/>
  <c r="AE69" i="1"/>
  <c r="AD69" i="1" s="1"/>
  <c r="AD218" i="1"/>
  <c r="AD245" i="1"/>
  <c r="AC70" i="1"/>
  <c r="AD197" i="1"/>
  <c r="AD254" i="1"/>
  <c r="AF216" i="1"/>
  <c r="AF244" i="1"/>
  <c r="AD250" i="1"/>
  <c r="AC169" i="1"/>
  <c r="AC113" i="1"/>
  <c r="AE206" i="1"/>
  <c r="AD206" i="1" s="1"/>
  <c r="AC206" i="1" s="1"/>
  <c r="AB206" i="1" s="1"/>
  <c r="AF203" i="1"/>
  <c r="AF202" i="1" s="1"/>
  <c r="AC52" i="1"/>
  <c r="AC111" i="1"/>
  <c r="AD150" i="1"/>
  <c r="AD169" i="1"/>
  <c r="AD179" i="1"/>
  <c r="AD200" i="1"/>
  <c r="AD248" i="1"/>
  <c r="AE195" i="1"/>
  <c r="AE111" i="1"/>
  <c r="AE13" i="1"/>
  <c r="AE12" i="1" s="1"/>
  <c r="AF80" i="1"/>
  <c r="AF118" i="1"/>
  <c r="AF108" i="1" s="1"/>
  <c r="AD184" i="1"/>
  <c r="AF199" i="1"/>
  <c r="AF195" i="1" s="1"/>
  <c r="AE231" i="1"/>
  <c r="AD256" i="1"/>
  <c r="AD255" i="1" s="1"/>
  <c r="AE241" i="1"/>
  <c r="AE240" i="1" s="1"/>
  <c r="AF261" i="1"/>
  <c r="AE263" i="1"/>
  <c r="AF257" i="1"/>
  <c r="AF22" i="1"/>
  <c r="AE225" i="1"/>
  <c r="AD232" i="1"/>
  <c r="AC232" i="1" s="1"/>
  <c r="AC231" i="1" s="1"/>
  <c r="AF34" i="1"/>
  <c r="AF70" i="1"/>
  <c r="AF67" i="1" s="1"/>
  <c r="AD242" i="1"/>
  <c r="AC242" i="1" s="1"/>
  <c r="AC241" i="1" s="1"/>
  <c r="AE246" i="1"/>
  <c r="AF169" i="1"/>
  <c r="AE203" i="1"/>
  <c r="AE202" i="1" s="1"/>
  <c r="AE174" i="1"/>
  <c r="AE169" i="1"/>
  <c r="AC126" i="1"/>
  <c r="AD126" i="1"/>
  <c r="AC80" i="1"/>
  <c r="AC118" i="1"/>
  <c r="AE130" i="1"/>
  <c r="AD22" i="1"/>
  <c r="AB28" i="1"/>
  <c r="AF43" i="1"/>
  <c r="AF40" i="1" s="1"/>
  <c r="AF64" i="1"/>
  <c r="AD59" i="1"/>
  <c r="AC59" i="1" s="1"/>
  <c r="AC58" i="1" s="1"/>
  <c r="AC57" i="1" s="1"/>
  <c r="AE58" i="1"/>
  <c r="AE57" i="1" s="1"/>
  <c r="AB141" i="1"/>
  <c r="AD141" i="1"/>
  <c r="AD43" i="1"/>
  <c r="AD40" i="1" s="1"/>
  <c r="AC44" i="1"/>
  <c r="AC95" i="1"/>
  <c r="AD32" i="1"/>
  <c r="AC32" i="1" s="1"/>
  <c r="AC31" i="1" s="1"/>
  <c r="AE31" i="1"/>
  <c r="AC98" i="1"/>
  <c r="AE98" i="1"/>
  <c r="AD34" i="1"/>
  <c r="AF58" i="1"/>
  <c r="AF57" i="1" s="1"/>
  <c r="AE70" i="1"/>
  <c r="AF98" i="1"/>
  <c r="AE122" i="1"/>
  <c r="AE121" i="1" s="1"/>
  <c r="AE157" i="1"/>
  <c r="AF28" i="1"/>
  <c r="AF31" i="1"/>
  <c r="AF95" i="1"/>
  <c r="AF25" i="1"/>
  <c r="AC130" i="1"/>
  <c r="AE141" i="1"/>
  <c r="AD13" i="1"/>
  <c r="AC14" i="1"/>
  <c r="AD15" i="1"/>
  <c r="AC16" i="1"/>
  <c r="AC15" i="1" s="1"/>
  <c r="AD17" i="1"/>
  <c r="AC17" i="1"/>
  <c r="AC64" i="1"/>
  <c r="AC25" i="1"/>
  <c r="AC90" i="1"/>
  <c r="AD122" i="1"/>
  <c r="AD121" i="1" s="1"/>
  <c r="AC250" i="1"/>
  <c r="AC249" i="1" s="1"/>
  <c r="AD249" i="1"/>
  <c r="AC254" i="1"/>
  <c r="AC253" i="1" s="1"/>
  <c r="AD253" i="1"/>
  <c r="AD25" i="1"/>
  <c r="AE49" i="1"/>
  <c r="AE25" i="1"/>
  <c r="AC28" i="1"/>
  <c r="AD28" i="1"/>
  <c r="AE64" i="1"/>
  <c r="AE68" i="1"/>
  <c r="AE80" i="1"/>
  <c r="AE90" i="1"/>
  <c r="AD95" i="1"/>
  <c r="AE113" i="1"/>
  <c r="AC157" i="1"/>
  <c r="AC226" i="1"/>
  <c r="AD225" i="1"/>
  <c r="AC248" i="1"/>
  <c r="AD247" i="1"/>
  <c r="AC251" i="1"/>
  <c r="AD251" i="1"/>
  <c r="AC267" i="1"/>
  <c r="AC266" i="1" s="1"/>
  <c r="AD266" i="1"/>
  <c r="AD231" i="1"/>
  <c r="AE22" i="1"/>
  <c r="AE34" i="1"/>
  <c r="AD64" i="1"/>
  <c r="AD90" i="1"/>
  <c r="AD157" i="1"/>
  <c r="AB147" i="1"/>
  <c r="AC23" i="1"/>
  <c r="AC22" i="1" s="1"/>
  <c r="AE28" i="1"/>
  <c r="AC35" i="1"/>
  <c r="AC34" i="1" s="1"/>
  <c r="AE43" i="1"/>
  <c r="AE47" i="1"/>
  <c r="AC50" i="1"/>
  <c r="AC49" i="1" s="1"/>
  <c r="AE51" i="1"/>
  <c r="AD70" i="1"/>
  <c r="AE95" i="1"/>
  <c r="AC101" i="1"/>
  <c r="AE104" i="1"/>
  <c r="AD147" i="1"/>
  <c r="AC219" i="1"/>
  <c r="AF122" i="1"/>
  <c r="AF121" i="1" s="1"/>
  <c r="AF130" i="1"/>
  <c r="AF141" i="1"/>
  <c r="AF147" i="1"/>
  <c r="AF150" i="1"/>
  <c r="AF157" i="1"/>
  <c r="AF175" i="1"/>
  <c r="AF183" i="1"/>
  <c r="AE219" i="1"/>
  <c r="AF225" i="1"/>
  <c r="AF231" i="1"/>
  <c r="AF241" i="1"/>
  <c r="AF240" i="1" s="1"/>
  <c r="AF247" i="1"/>
  <c r="AF249" i="1"/>
  <c r="AF251" i="1"/>
  <c r="AF253" i="1"/>
  <c r="AF255" i="1"/>
  <c r="AE261" i="1"/>
  <c r="AE260" i="1" s="1"/>
  <c r="AF266" i="1"/>
  <c r="AF260" i="1" s="1"/>
  <c r="AB17" i="1"/>
  <c r="AB71" i="1"/>
  <c r="AB41" i="1"/>
  <c r="AB26" i="1"/>
  <c r="AB25" i="1" s="1"/>
  <c r="AB267" i="1"/>
  <c r="AB266" i="1" s="1"/>
  <c r="AB72" i="1"/>
  <c r="AE40" i="1" l="1"/>
  <c r="AC245" i="1"/>
  <c r="AC244" i="1" s="1"/>
  <c r="AC240" i="1" s="1"/>
  <c r="AD244" i="1"/>
  <c r="AC218" i="1"/>
  <c r="AC216" i="1" s="1"/>
  <c r="AD216" i="1"/>
  <c r="AC197" i="1"/>
  <c r="AC196" i="1" s="1"/>
  <c r="AD196" i="1"/>
  <c r="AD68" i="1"/>
  <c r="AD67" i="1" s="1"/>
  <c r="AC69" i="1"/>
  <c r="AC68" i="1" s="1"/>
  <c r="AC67" i="1" s="1"/>
  <c r="AC47" i="1"/>
  <c r="AB48" i="1"/>
  <c r="AB47" i="1" s="1"/>
  <c r="AD62" i="1"/>
  <c r="AD61" i="1" s="1"/>
  <c r="AC63" i="1"/>
  <c r="AD80" i="1"/>
  <c r="AC256" i="1"/>
  <c r="AC255" i="1" s="1"/>
  <c r="AD101" i="1"/>
  <c r="AC13" i="1"/>
  <c r="AB14" i="1"/>
  <c r="AC184" i="1"/>
  <c r="AD183" i="1"/>
  <c r="AE215" i="1"/>
  <c r="AE101" i="1"/>
  <c r="AC200" i="1"/>
  <c r="AC199" i="1" s="1"/>
  <c r="AC195" i="1" s="1"/>
  <c r="AD199" i="1"/>
  <c r="AC108" i="1"/>
  <c r="AC51" i="1"/>
  <c r="AB52" i="1"/>
  <c r="AB51" i="1" s="1"/>
  <c r="AC179" i="1"/>
  <c r="AC175" i="1" s="1"/>
  <c r="AD175" i="1"/>
  <c r="AE257" i="1"/>
  <c r="AE214" i="1" s="1"/>
  <c r="AD263" i="1"/>
  <c r="AF56" i="1"/>
  <c r="AD215" i="1"/>
  <c r="AD241" i="1"/>
  <c r="AD58" i="1"/>
  <c r="AD57" i="1" s="1"/>
  <c r="AF79" i="1"/>
  <c r="AF215" i="1"/>
  <c r="AC21" i="1"/>
  <c r="AB251" i="1"/>
  <c r="AD203" i="1"/>
  <c r="AD202" i="1" s="1"/>
  <c r="AD12" i="1"/>
  <c r="AE201" i="1"/>
  <c r="AD118" i="1"/>
  <c r="AD108" i="1" s="1"/>
  <c r="AC141" i="1"/>
  <c r="AC129" i="1" s="1"/>
  <c r="AE129" i="1"/>
  <c r="AD98" i="1"/>
  <c r="AE118" i="1"/>
  <c r="AE108" i="1" s="1"/>
  <c r="AB59" i="1"/>
  <c r="AB58" i="1" s="1"/>
  <c r="AB57" i="1" s="1"/>
  <c r="AD31" i="1"/>
  <c r="AD21" i="1" s="1"/>
  <c r="AC43" i="1"/>
  <c r="AB44" i="1"/>
  <c r="AB43" i="1" s="1"/>
  <c r="AF21" i="1"/>
  <c r="AF11" i="1" s="1"/>
  <c r="AE67" i="1"/>
  <c r="AE56" i="1" s="1"/>
  <c r="AD130" i="1"/>
  <c r="AF246" i="1"/>
  <c r="AF174" i="1"/>
  <c r="AE21" i="1"/>
  <c r="AE11" i="1" s="1"/>
  <c r="AC122" i="1"/>
  <c r="AC121" i="1" s="1"/>
  <c r="AB256" i="1"/>
  <c r="AB255" i="1" s="1"/>
  <c r="AF129" i="1"/>
  <c r="AC225" i="1"/>
  <c r="AC215" i="1" s="1"/>
  <c r="AB226" i="1"/>
  <c r="AB225" i="1" s="1"/>
  <c r="AE79" i="1"/>
  <c r="AD246" i="1"/>
  <c r="AC12" i="1"/>
  <c r="AC247" i="1"/>
  <c r="AB248" i="1"/>
  <c r="AB247" i="1" s="1"/>
  <c r="AC79" i="1"/>
  <c r="AB262" i="1"/>
  <c r="AB218" i="1"/>
  <c r="AB216" i="1" s="1"/>
  <c r="AB250" i="1"/>
  <c r="AB249" i="1" s="1"/>
  <c r="AB126" i="1"/>
  <c r="AB197" i="1"/>
  <c r="AB196" i="1" s="1"/>
  <c r="AB157" i="1"/>
  <c r="AB70" i="1"/>
  <c r="AB95" i="1"/>
  <c r="AB242" i="1"/>
  <c r="AB241" i="1" s="1"/>
  <c r="AB153" i="1"/>
  <c r="AB150" i="1" s="1"/>
  <c r="AB254" i="1"/>
  <c r="AB253" i="1" s="1"/>
  <c r="AD195" i="1" l="1"/>
  <c r="AC246" i="1"/>
  <c r="AD240" i="1"/>
  <c r="AC62" i="1"/>
  <c r="AC61" i="1" s="1"/>
  <c r="AC56" i="1" s="1"/>
  <c r="AB63" i="1"/>
  <c r="AB62" i="1" s="1"/>
  <c r="AB61" i="1" s="1"/>
  <c r="AD56" i="1"/>
  <c r="AD79" i="1"/>
  <c r="AC40" i="1"/>
  <c r="AD11" i="1"/>
  <c r="AB184" i="1"/>
  <c r="AB183" i="1" s="1"/>
  <c r="AC183" i="1"/>
  <c r="AC174" i="1" s="1"/>
  <c r="AC78" i="1" s="1"/>
  <c r="AF214" i="1"/>
  <c r="AD174" i="1"/>
  <c r="AC263" i="1"/>
  <c r="AD257" i="1"/>
  <c r="AD261" i="1"/>
  <c r="AD260" i="1" s="1"/>
  <c r="AF201" i="1"/>
  <c r="AC203" i="1"/>
  <c r="AF78" i="1"/>
  <c r="AE78" i="1"/>
  <c r="AE10" i="1" s="1"/>
  <c r="AD201" i="1"/>
  <c r="AD129" i="1"/>
  <c r="AB122" i="1"/>
  <c r="AB121" i="1" s="1"/>
  <c r="AC11" i="1"/>
  <c r="AB23" i="1"/>
  <c r="AB22" i="1" s="1"/>
  <c r="AB245" i="1"/>
  <c r="AB244" i="1" s="1"/>
  <c r="AB240" i="1" s="1"/>
  <c r="AB55" i="1"/>
  <c r="AB54" i="1" s="1"/>
  <c r="AB53" i="1" s="1"/>
  <c r="AB65" i="1"/>
  <c r="AB64" i="1" s="1"/>
  <c r="AB50" i="1"/>
  <c r="AB49" i="1" s="1"/>
  <c r="AB40" i="1" s="1"/>
  <c r="AB104" i="1"/>
  <c r="AB203" i="1"/>
  <c r="AB202" i="1" s="1"/>
  <c r="AB101" i="1"/>
  <c r="AB219" i="1"/>
  <c r="AB16" i="1"/>
  <c r="AB15" i="1" s="1"/>
  <c r="AB20" i="1"/>
  <c r="AB19" i="1" s="1"/>
  <c r="AB69" i="1"/>
  <c r="AB68" i="1" s="1"/>
  <c r="AB67" i="1" s="1"/>
  <c r="AB56" i="1" s="1"/>
  <c r="AB200" i="1"/>
  <c r="AB199" i="1" s="1"/>
  <c r="AB195" i="1" s="1"/>
  <c r="AB35" i="1"/>
  <c r="AB34" i="1" s="1"/>
  <c r="AB98" i="1"/>
  <c r="AB13" i="1"/>
  <c r="AB32" i="1"/>
  <c r="AB31" i="1" s="1"/>
  <c r="AB246" i="1"/>
  <c r="AA268" i="1"/>
  <c r="AA267" i="1"/>
  <c r="AA266" i="1" s="1"/>
  <c r="AA265" i="1"/>
  <c r="AA264" i="1"/>
  <c r="AA262" i="1"/>
  <c r="AA256" i="1"/>
  <c r="AA255" i="1" s="1"/>
  <c r="AA254" i="1"/>
  <c r="AA253" i="1" s="1"/>
  <c r="AA251" i="1"/>
  <c r="AA250" i="1"/>
  <c r="AA249" i="1" s="1"/>
  <c r="AA248" i="1"/>
  <c r="AA247" i="1" s="1"/>
  <c r="AA245" i="1"/>
  <c r="AA244" i="1" s="1"/>
  <c r="AA243" i="1"/>
  <c r="AA233" i="1"/>
  <c r="AA230" i="1"/>
  <c r="AA229" i="1"/>
  <c r="AA228" i="1"/>
  <c r="AA227" i="1"/>
  <c r="AA226" i="1"/>
  <c r="AA218" i="1"/>
  <c r="AA216" i="1" s="1"/>
  <c r="AA206" i="1"/>
  <c r="AA197" i="1"/>
  <c r="AA196" i="1" s="1"/>
  <c r="AA184" i="1"/>
  <c r="AA183" i="1" s="1"/>
  <c r="AA181" i="1"/>
  <c r="AA170" i="1"/>
  <c r="AA166" i="1"/>
  <c r="AA165" i="1"/>
  <c r="AA153" i="1"/>
  <c r="AA150" i="1" s="1"/>
  <c r="AA147" i="1"/>
  <c r="AA138" i="1"/>
  <c r="AA109" i="1"/>
  <c r="AA106" i="1"/>
  <c r="AA101" i="1"/>
  <c r="AA87" i="1"/>
  <c r="AA86" i="1"/>
  <c r="AA72" i="1"/>
  <c r="AA71" i="1"/>
  <c r="AA66" i="1"/>
  <c r="AA63" i="1"/>
  <c r="AA62" i="1" s="1"/>
  <c r="AA61" i="1" s="1"/>
  <c r="AA60" i="1"/>
  <c r="AA59" i="1"/>
  <c r="AA52" i="1"/>
  <c r="AA51" i="1" s="1"/>
  <c r="AA50" i="1"/>
  <c r="AA49" i="1" s="1"/>
  <c r="AA48" i="1"/>
  <c r="AA47" i="1" s="1"/>
  <c r="AA46" i="1"/>
  <c r="AA45" i="1"/>
  <c r="AA44" i="1"/>
  <c r="AA43" i="1" s="1"/>
  <c r="AA42" i="1"/>
  <c r="AA41" i="1"/>
  <c r="AA36" i="1"/>
  <c r="AA33" i="1"/>
  <c r="AA30" i="1"/>
  <c r="AA29" i="1"/>
  <c r="AA27" i="1"/>
  <c r="AA26" i="1"/>
  <c r="AA24" i="1"/>
  <c r="AA17" i="1"/>
  <c r="AA14" i="1"/>
  <c r="AA13" i="1" s="1"/>
  <c r="AD78" i="1" l="1"/>
  <c r="AA104" i="1"/>
  <c r="AA200" i="1"/>
  <c r="AA199" i="1" s="1"/>
  <c r="AC202" i="1"/>
  <c r="AC201" i="1" s="1"/>
  <c r="AA16" i="1"/>
  <c r="AA15" i="1" s="1"/>
  <c r="AD214" i="1"/>
  <c r="AB263" i="1"/>
  <c r="AC257" i="1"/>
  <c r="AC261" i="1"/>
  <c r="AC260" i="1" s="1"/>
  <c r="AF10" i="1"/>
  <c r="AA23" i="1"/>
  <c r="AA22" i="1" s="1"/>
  <c r="AA58" i="1"/>
  <c r="AA57" i="1" s="1"/>
  <c r="AA203" i="1"/>
  <c r="AA202" i="1" s="1"/>
  <c r="AA65" i="1"/>
  <c r="AA64" i="1" s="1"/>
  <c r="AB201" i="1"/>
  <c r="AA25" i="1"/>
  <c r="AA70" i="1"/>
  <c r="AA126" i="1"/>
  <c r="AA141" i="1"/>
  <c r="AA20" i="1"/>
  <c r="AA19" i="1" s="1"/>
  <c r="AA32" i="1"/>
  <c r="AA31" i="1" s="1"/>
  <c r="AA55" i="1"/>
  <c r="AA54" i="1" s="1"/>
  <c r="AA53" i="1" s="1"/>
  <c r="AA122" i="1"/>
  <c r="AA241" i="1"/>
  <c r="AA240" i="1" s="1"/>
  <c r="AB12" i="1"/>
  <c r="AB179" i="1"/>
  <c r="AA69" i="1"/>
  <c r="AA68" i="1" s="1"/>
  <c r="AA98" i="1"/>
  <c r="AB21" i="1"/>
  <c r="AA35" i="1"/>
  <c r="AA34" i="1" s="1"/>
  <c r="AA95" i="1"/>
  <c r="AA219" i="1"/>
  <c r="AA225" i="1"/>
  <c r="AB232" i="1"/>
  <c r="AB82" i="1"/>
  <c r="AA28" i="1"/>
  <c r="AA40" i="1"/>
  <c r="AA157" i="1"/>
  <c r="AA195" i="1"/>
  <c r="AA246" i="1"/>
  <c r="AD10" i="1" l="1"/>
  <c r="AA12" i="1"/>
  <c r="AA67" i="1"/>
  <c r="AC214" i="1"/>
  <c r="AC10" i="1" s="1"/>
  <c r="AB257" i="1"/>
  <c r="AB261" i="1"/>
  <c r="AB260" i="1" s="1"/>
  <c r="AA263" i="1"/>
  <c r="AA56" i="1"/>
  <c r="AB11" i="1"/>
  <c r="AA201" i="1"/>
  <c r="AA121" i="1"/>
  <c r="AB118" i="1"/>
  <c r="AA118" i="1"/>
  <c r="AB172" i="1"/>
  <c r="AB169" i="1" s="1"/>
  <c r="AA172" i="1"/>
  <c r="AA169" i="1" s="1"/>
  <c r="AB231" i="1"/>
  <c r="AB215" i="1" s="1"/>
  <c r="AB214" i="1" s="1"/>
  <c r="AA232" i="1"/>
  <c r="AA231" i="1" s="1"/>
  <c r="AA215" i="1" s="1"/>
  <c r="AB130" i="1"/>
  <c r="AB129" i="1" s="1"/>
  <c r="AA130" i="1"/>
  <c r="AA129" i="1" s="1"/>
  <c r="AB80" i="1"/>
  <c r="AA82" i="1"/>
  <c r="AA80" i="1" s="1"/>
  <c r="AB90" i="1"/>
  <c r="AA90" i="1"/>
  <c r="AA21" i="1"/>
  <c r="AA11" i="1" s="1"/>
  <c r="AB113" i="1"/>
  <c r="AA113" i="1"/>
  <c r="AB111" i="1"/>
  <c r="AA111" i="1"/>
  <c r="AB175" i="1"/>
  <c r="AB174" i="1" s="1"/>
  <c r="AA179" i="1"/>
  <c r="AA175" i="1" s="1"/>
  <c r="AA174" i="1" s="1"/>
  <c r="P172" i="1"/>
  <c r="O172" i="1"/>
  <c r="N172" i="1"/>
  <c r="AA257" i="1" l="1"/>
  <c r="AA261" i="1"/>
  <c r="AA260" i="1" s="1"/>
  <c r="AA79" i="1"/>
  <c r="AB108" i="1"/>
  <c r="AB79" i="1"/>
  <c r="AA108" i="1"/>
  <c r="AA214" i="1" l="1"/>
  <c r="AB78" i="1"/>
  <c r="AB10" i="1" s="1"/>
  <c r="AA78" i="1"/>
  <c r="Z268" i="1"/>
  <c r="Z267" i="1"/>
  <c r="Z266" i="1" s="1"/>
  <c r="Z265" i="1"/>
  <c r="Z264" i="1"/>
  <c r="Z263" i="1"/>
  <c r="Z262" i="1"/>
  <c r="Z256" i="1"/>
  <c r="Z255" i="1" s="1"/>
  <c r="Z254" i="1"/>
  <c r="Z253" i="1" s="1"/>
  <c r="Z251" i="1"/>
  <c r="Z250" i="1"/>
  <c r="Z249" i="1" s="1"/>
  <c r="Z248" i="1"/>
  <c r="Z247" i="1" s="1"/>
  <c r="Z245" i="1"/>
  <c r="Z244" i="1" s="1"/>
  <c r="Z243" i="1"/>
  <c r="Z233" i="1"/>
  <c r="Z232" i="1"/>
  <c r="Z230" i="1"/>
  <c r="Z229" i="1"/>
  <c r="Z228" i="1"/>
  <c r="Z227" i="1"/>
  <c r="Z226" i="1"/>
  <c r="M223" i="1"/>
  <c r="Z218" i="1"/>
  <c r="Z216" i="1"/>
  <c r="Z206" i="1"/>
  <c r="Z203" i="1" s="1"/>
  <c r="Z202" i="1" s="1"/>
  <c r="Z200" i="1"/>
  <c r="Z199" i="1" s="1"/>
  <c r="Z197" i="1"/>
  <c r="Z196" i="1" s="1"/>
  <c r="Z184" i="1"/>
  <c r="Z183" i="1" s="1"/>
  <c r="Z181" i="1"/>
  <c r="Z179" i="1"/>
  <c r="M179" i="1" s="1"/>
  <c r="Z172" i="1"/>
  <c r="Z170" i="1"/>
  <c r="Z166" i="1"/>
  <c r="Z165" i="1"/>
  <c r="Z153" i="1"/>
  <c r="Z150" i="1" s="1"/>
  <c r="M149" i="1"/>
  <c r="Z138" i="1"/>
  <c r="Z126" i="1"/>
  <c r="Z118" i="1"/>
  <c r="Z113" i="1"/>
  <c r="Z111" i="1"/>
  <c r="Z109" i="1"/>
  <c r="Z106" i="1"/>
  <c r="Z104" i="1"/>
  <c r="Z101" i="1"/>
  <c r="Z90" i="1"/>
  <c r="Z87" i="1"/>
  <c r="Z86" i="1"/>
  <c r="Z72" i="1"/>
  <c r="Z71" i="1"/>
  <c r="Z69" i="1"/>
  <c r="Z68" i="1" s="1"/>
  <c r="Z66" i="1"/>
  <c r="Z65" i="1"/>
  <c r="Z63" i="1"/>
  <c r="Z62" i="1" s="1"/>
  <c r="Z61" i="1" s="1"/>
  <c r="Z60" i="1"/>
  <c r="Z59" i="1"/>
  <c r="Z55" i="1"/>
  <c r="Z54" i="1" s="1"/>
  <c r="Z53" i="1" s="1"/>
  <c r="Z52" i="1"/>
  <c r="Z51" i="1" s="1"/>
  <c r="Z50" i="1"/>
  <c r="Z49" i="1" s="1"/>
  <c r="Z48" i="1"/>
  <c r="Z47" i="1" s="1"/>
  <c r="Z46" i="1"/>
  <c r="Z45" i="1"/>
  <c r="Z44" i="1"/>
  <c r="Z43" i="1" s="1"/>
  <c r="Z42" i="1"/>
  <c r="Z41" i="1"/>
  <c r="Z36" i="1"/>
  <c r="Z35" i="1"/>
  <c r="Z33" i="1"/>
  <c r="Z32" i="1"/>
  <c r="Z30" i="1"/>
  <c r="Z29" i="1"/>
  <c r="Z27" i="1"/>
  <c r="Z26" i="1"/>
  <c r="Z24" i="1"/>
  <c r="Z23" i="1"/>
  <c r="Z20" i="1"/>
  <c r="Z19" i="1" s="1"/>
  <c r="Z17" i="1"/>
  <c r="Z16" i="1"/>
  <c r="Z15" i="1" s="1"/>
  <c r="Z14" i="1"/>
  <c r="AA10" i="1" l="1"/>
  <c r="Z25" i="1"/>
  <c r="Z13" i="1"/>
  <c r="M14" i="1"/>
  <c r="Z241" i="1"/>
  <c r="Z240" i="1" s="1"/>
  <c r="Z257" i="1"/>
  <c r="Z31" i="1"/>
  <c r="Z34" i="1"/>
  <c r="Z64" i="1"/>
  <c r="Z22" i="1"/>
  <c r="Z141" i="1"/>
  <c r="Z231" i="1"/>
  <c r="Z122" i="1"/>
  <c r="Z121" i="1" s="1"/>
  <c r="Z28" i="1"/>
  <c r="Z95" i="1"/>
  <c r="Z169" i="1"/>
  <c r="Z261" i="1"/>
  <c r="Z260" i="1" s="1"/>
  <c r="Z12" i="1"/>
  <c r="Z219" i="1"/>
  <c r="Z58" i="1"/>
  <c r="Z57" i="1" s="1"/>
  <c r="Z70" i="1"/>
  <c r="Z67" i="1" s="1"/>
  <c r="Z98" i="1"/>
  <c r="Z175" i="1"/>
  <c r="Z174" i="1" s="1"/>
  <c r="Z225" i="1"/>
  <c r="Z80" i="1"/>
  <c r="Z108" i="1"/>
  <c r="Z130" i="1"/>
  <c r="Z147" i="1"/>
  <c r="Z157" i="1"/>
  <c r="Z195" i="1"/>
  <c r="Z40" i="1"/>
  <c r="Z246" i="1"/>
  <c r="Z129" i="1" l="1"/>
  <c r="Z215" i="1"/>
  <c r="Z214" i="1" s="1"/>
  <c r="Z21" i="1"/>
  <c r="Z11" i="1" s="1"/>
  <c r="Z79" i="1"/>
  <c r="Z56" i="1"/>
  <c r="Z201" i="1"/>
  <c r="R229" i="1"/>
  <c r="R41" i="1"/>
  <c r="R267" i="1"/>
  <c r="M267" i="1" s="1"/>
  <c r="R265" i="1"/>
  <c r="M265" i="1" s="1"/>
  <c r="R264" i="1"/>
  <c r="M264" i="1" s="1"/>
  <c r="R263" i="1"/>
  <c r="R262" i="1"/>
  <c r="M262" i="1" s="1"/>
  <c r="R256" i="1"/>
  <c r="M256" i="1" s="1"/>
  <c r="R254" i="1"/>
  <c r="M254" i="1" s="1"/>
  <c r="M252" i="1"/>
  <c r="R250" i="1"/>
  <c r="M250" i="1" s="1"/>
  <c r="R248" i="1"/>
  <c r="M248" i="1" s="1"/>
  <c r="R245" i="1"/>
  <c r="M245" i="1" s="1"/>
  <c r="R243" i="1"/>
  <c r="M243" i="1" s="1"/>
  <c r="M242" i="1"/>
  <c r="R233" i="1"/>
  <c r="M233" i="1" s="1"/>
  <c r="R232" i="1"/>
  <c r="M232" i="1" s="1"/>
  <c r="R230" i="1"/>
  <c r="M230" i="1" s="1"/>
  <c r="R228" i="1"/>
  <c r="M228" i="1" s="1"/>
  <c r="R227" i="1"/>
  <c r="M227" i="1" s="1"/>
  <c r="R226" i="1"/>
  <c r="M226" i="1" s="1"/>
  <c r="R218" i="1"/>
  <c r="M218" i="1" s="1"/>
  <c r="R206" i="1"/>
  <c r="M206" i="1" s="1"/>
  <c r="M205" i="1"/>
  <c r="R200" i="1"/>
  <c r="M200" i="1" s="1"/>
  <c r="R197" i="1"/>
  <c r="M197" i="1" s="1"/>
  <c r="R184" i="1"/>
  <c r="M184" i="1" s="1"/>
  <c r="R165" i="1"/>
  <c r="M165" i="1" s="1"/>
  <c r="R153" i="1"/>
  <c r="R138" i="1"/>
  <c r="M138" i="1" s="1"/>
  <c r="M125" i="1"/>
  <c r="M119" i="1"/>
  <c r="M96" i="1"/>
  <c r="R86" i="1"/>
  <c r="M86" i="1" s="1"/>
  <c r="M82" i="1"/>
  <c r="R72" i="1"/>
  <c r="M72" i="1" s="1"/>
  <c r="R71" i="1"/>
  <c r="M71" i="1" s="1"/>
  <c r="R69" i="1"/>
  <c r="M69" i="1" s="1"/>
  <c r="R66" i="1"/>
  <c r="M66" i="1" s="1"/>
  <c r="R65" i="1"/>
  <c r="M65" i="1" s="1"/>
  <c r="R63" i="1"/>
  <c r="M63" i="1" s="1"/>
  <c r="R60" i="1"/>
  <c r="M60" i="1" s="1"/>
  <c r="R59" i="1"/>
  <c r="M59" i="1" s="1"/>
  <c r="R55" i="1"/>
  <c r="M55" i="1" s="1"/>
  <c r="R52" i="1"/>
  <c r="M52" i="1" s="1"/>
  <c r="R50" i="1"/>
  <c r="M50" i="1" s="1"/>
  <c r="R48" i="1"/>
  <c r="M48" i="1" s="1"/>
  <c r="R46" i="1"/>
  <c r="M46" i="1" s="1"/>
  <c r="R44" i="1"/>
  <c r="M44" i="1" s="1"/>
  <c r="R42" i="1"/>
  <c r="M42" i="1" s="1"/>
  <c r="R36" i="1"/>
  <c r="M36" i="1" s="1"/>
  <c r="R35" i="1"/>
  <c r="M35" i="1" s="1"/>
  <c r="R33" i="1"/>
  <c r="M33" i="1" s="1"/>
  <c r="R32" i="1"/>
  <c r="M32" i="1" s="1"/>
  <c r="R30" i="1"/>
  <c r="M30" i="1" s="1"/>
  <c r="R29" i="1"/>
  <c r="M29" i="1" s="1"/>
  <c r="R27" i="1"/>
  <c r="M27" i="1" s="1"/>
  <c r="R26" i="1"/>
  <c r="M26" i="1" s="1"/>
  <c r="R24" i="1"/>
  <c r="M24" i="1" s="1"/>
  <c r="R23" i="1"/>
  <c r="M23" i="1" s="1"/>
  <c r="R20" i="1"/>
  <c r="M20" i="1" s="1"/>
  <c r="R16" i="1"/>
  <c r="M16" i="1" s="1"/>
  <c r="R257" i="1" l="1"/>
  <c r="M257" i="1" s="1"/>
  <c r="M263" i="1"/>
  <c r="Z78" i="1"/>
  <c r="Z10" i="1" s="1"/>
  <c r="R203" i="1"/>
  <c r="R172" i="1"/>
  <c r="K182" i="1"/>
  <c r="M203" i="1" l="1"/>
  <c r="R202" i="1"/>
  <c r="M202" i="1" s="1"/>
  <c r="Q41" i="1"/>
  <c r="Q229" i="1"/>
  <c r="Q15" i="1"/>
  <c r="Q17" i="1"/>
  <c r="Q19" i="1"/>
  <c r="Q22" i="1"/>
  <c r="Q25" i="1"/>
  <c r="Q172" i="1"/>
  <c r="M172" i="1" s="1"/>
  <c r="I172" i="1" l="1"/>
  <c r="J172" i="1"/>
  <c r="H13" i="1"/>
  <c r="I13" i="1"/>
  <c r="J13" i="1"/>
  <c r="H15" i="1"/>
  <c r="I15" i="1"/>
  <c r="J15" i="1"/>
  <c r="H17" i="1"/>
  <c r="I17" i="1"/>
  <c r="J17" i="1"/>
  <c r="H19" i="1"/>
  <c r="I19" i="1"/>
  <c r="J19" i="1"/>
  <c r="H22" i="1"/>
  <c r="I22" i="1"/>
  <c r="J22" i="1"/>
  <c r="H25" i="1"/>
  <c r="I25" i="1"/>
  <c r="J25" i="1"/>
  <c r="H28" i="1"/>
  <c r="I28" i="1"/>
  <c r="J28" i="1"/>
  <c r="H31" i="1"/>
  <c r="I31" i="1"/>
  <c r="J31" i="1"/>
  <c r="H34" i="1"/>
  <c r="I34" i="1"/>
  <c r="J34" i="1"/>
  <c r="H41" i="1"/>
  <c r="I41" i="1"/>
  <c r="J41" i="1"/>
  <c r="H43" i="1"/>
  <c r="I43" i="1"/>
  <c r="J43" i="1"/>
  <c r="H45" i="1"/>
  <c r="I45" i="1"/>
  <c r="J45" i="1"/>
  <c r="H47" i="1"/>
  <c r="I47" i="1"/>
  <c r="J47" i="1"/>
  <c r="H49" i="1"/>
  <c r="I49" i="1"/>
  <c r="J49" i="1"/>
  <c r="H51" i="1"/>
  <c r="I51" i="1"/>
  <c r="J51" i="1"/>
  <c r="H54" i="1"/>
  <c r="H53" i="1" s="1"/>
  <c r="I54" i="1"/>
  <c r="I53" i="1" s="1"/>
  <c r="J54" i="1"/>
  <c r="J53" i="1" s="1"/>
  <c r="H58" i="1"/>
  <c r="H57" i="1" s="1"/>
  <c r="I58" i="1"/>
  <c r="I57" i="1" s="1"/>
  <c r="J58" i="1"/>
  <c r="J57" i="1" s="1"/>
  <c r="H62" i="1"/>
  <c r="H61" i="1" s="1"/>
  <c r="I62" i="1"/>
  <c r="I61" i="1" s="1"/>
  <c r="J62" i="1"/>
  <c r="J61" i="1" s="1"/>
  <c r="H64" i="1"/>
  <c r="I64" i="1"/>
  <c r="J64" i="1"/>
  <c r="H68" i="1"/>
  <c r="I68" i="1"/>
  <c r="J68" i="1"/>
  <c r="J67" i="1" s="1"/>
  <c r="H70" i="1"/>
  <c r="I70" i="1"/>
  <c r="J70" i="1"/>
  <c r="H80" i="1"/>
  <c r="I80" i="1"/>
  <c r="J80" i="1"/>
  <c r="H87" i="1"/>
  <c r="I87" i="1"/>
  <c r="J87" i="1"/>
  <c r="H90" i="1"/>
  <c r="I90" i="1"/>
  <c r="J90" i="1"/>
  <c r="H95" i="1"/>
  <c r="I95" i="1"/>
  <c r="J95" i="1"/>
  <c r="H98" i="1"/>
  <c r="I98" i="1"/>
  <c r="J98" i="1"/>
  <c r="H101" i="1"/>
  <c r="I101" i="1"/>
  <c r="J101" i="1"/>
  <c r="H104" i="1"/>
  <c r="I104" i="1"/>
  <c r="J104" i="1"/>
  <c r="H106" i="1"/>
  <c r="I106" i="1"/>
  <c r="J106" i="1"/>
  <c r="H109" i="1"/>
  <c r="I109" i="1"/>
  <c r="J109" i="1"/>
  <c r="H111" i="1"/>
  <c r="I111" i="1"/>
  <c r="J111" i="1"/>
  <c r="H113" i="1"/>
  <c r="I113" i="1"/>
  <c r="J113" i="1"/>
  <c r="H118" i="1"/>
  <c r="I118" i="1"/>
  <c r="J118" i="1"/>
  <c r="H122" i="1"/>
  <c r="I122" i="1"/>
  <c r="J122" i="1"/>
  <c r="H126" i="1"/>
  <c r="I126" i="1"/>
  <c r="J126" i="1"/>
  <c r="H130" i="1"/>
  <c r="J130" i="1"/>
  <c r="H141" i="1"/>
  <c r="I141" i="1"/>
  <c r="H147" i="1"/>
  <c r="I147" i="1"/>
  <c r="J147" i="1"/>
  <c r="H150" i="1"/>
  <c r="I150" i="1"/>
  <c r="J150" i="1"/>
  <c r="H157" i="1"/>
  <c r="I157" i="1"/>
  <c r="J157" i="1"/>
  <c r="H166" i="1"/>
  <c r="I166" i="1"/>
  <c r="H170" i="1"/>
  <c r="I170" i="1"/>
  <c r="J170" i="1"/>
  <c r="I175" i="1"/>
  <c r="J175" i="1"/>
  <c r="I181" i="1"/>
  <c r="J181" i="1"/>
  <c r="I183" i="1"/>
  <c r="J183" i="1"/>
  <c r="H196" i="1"/>
  <c r="I196" i="1"/>
  <c r="J196" i="1"/>
  <c r="H199" i="1"/>
  <c r="I199" i="1"/>
  <c r="J199" i="1"/>
  <c r="H216" i="1"/>
  <c r="I216" i="1"/>
  <c r="J216" i="1"/>
  <c r="H219" i="1"/>
  <c r="I219" i="1"/>
  <c r="J219" i="1"/>
  <c r="H225" i="1"/>
  <c r="I225" i="1"/>
  <c r="J225" i="1"/>
  <c r="H229" i="1"/>
  <c r="I229" i="1"/>
  <c r="J229" i="1"/>
  <c r="H231" i="1"/>
  <c r="I231" i="1"/>
  <c r="J231" i="1"/>
  <c r="K267" i="1"/>
  <c r="K265" i="1"/>
  <c r="K264" i="1"/>
  <c r="K263" i="1"/>
  <c r="K262" i="1"/>
  <c r="K256" i="1"/>
  <c r="K254" i="1"/>
  <c r="K252" i="1"/>
  <c r="K250" i="1"/>
  <c r="K248" i="1"/>
  <c r="K245" i="1"/>
  <c r="I241" i="1"/>
  <c r="J241" i="1"/>
  <c r="H244" i="1"/>
  <c r="I244" i="1"/>
  <c r="J244" i="1"/>
  <c r="H247" i="1"/>
  <c r="I247" i="1"/>
  <c r="J247" i="1"/>
  <c r="H249" i="1"/>
  <c r="I249" i="1"/>
  <c r="J249" i="1"/>
  <c r="H251" i="1"/>
  <c r="I251" i="1"/>
  <c r="J251" i="1"/>
  <c r="H253" i="1"/>
  <c r="I253" i="1"/>
  <c r="J253" i="1"/>
  <c r="H255" i="1"/>
  <c r="I255" i="1"/>
  <c r="J255" i="1"/>
  <c r="H261" i="1"/>
  <c r="I261" i="1"/>
  <c r="J261" i="1"/>
  <c r="H268" i="1"/>
  <c r="I268" i="1"/>
  <c r="J268" i="1"/>
  <c r="H266" i="1"/>
  <c r="I266" i="1"/>
  <c r="J266" i="1"/>
  <c r="K257" i="1" l="1"/>
  <c r="L257" i="1" s="1"/>
  <c r="H195" i="1"/>
  <c r="H121" i="1"/>
  <c r="J129" i="1"/>
  <c r="I260" i="1"/>
  <c r="I240" i="1"/>
  <c r="J195" i="1"/>
  <c r="I195" i="1"/>
  <c r="I169" i="1"/>
  <c r="I108" i="1"/>
  <c r="J56" i="1"/>
  <c r="J174" i="1"/>
  <c r="J40" i="1"/>
  <c r="J240" i="1"/>
  <c r="I174" i="1"/>
  <c r="J108" i="1"/>
  <c r="H108" i="1"/>
  <c r="H79" i="1"/>
  <c r="H40" i="1"/>
  <c r="I40" i="1"/>
  <c r="H21" i="1"/>
  <c r="J246" i="1"/>
  <c r="H129" i="1"/>
  <c r="J121" i="1"/>
  <c r="J79" i="1"/>
  <c r="I79" i="1"/>
  <c r="I67" i="1"/>
  <c r="I56" i="1" s="1"/>
  <c r="J21" i="1"/>
  <c r="I21" i="1"/>
  <c r="J169" i="1"/>
  <c r="J260" i="1"/>
  <c r="I129" i="1"/>
  <c r="I246" i="1"/>
  <c r="I215" i="1"/>
  <c r="H215" i="1"/>
  <c r="J215" i="1"/>
  <c r="I121" i="1"/>
  <c r="H67" i="1"/>
  <c r="H56" i="1" s="1"/>
  <c r="I12" i="1"/>
  <c r="H12" i="1"/>
  <c r="J12" i="1"/>
  <c r="H260" i="1"/>
  <c r="H246" i="1"/>
  <c r="H169" i="1"/>
  <c r="H241" i="1"/>
  <c r="H240" i="1" s="1"/>
  <c r="P229" i="1"/>
  <c r="P41" i="1"/>
  <c r="I214" i="1" l="1"/>
  <c r="J214" i="1"/>
  <c r="H214" i="1"/>
  <c r="J78" i="1"/>
  <c r="H11" i="1"/>
  <c r="I78" i="1"/>
  <c r="J11" i="1"/>
  <c r="H78" i="1"/>
  <c r="I11" i="1"/>
  <c r="N15" i="1"/>
  <c r="N17" i="1"/>
  <c r="N19" i="1"/>
  <c r="N22" i="1"/>
  <c r="N25" i="1"/>
  <c r="O229" i="1"/>
  <c r="N229" i="1" s="1"/>
  <c r="M229" i="1" s="1"/>
  <c r="O41" i="1"/>
  <c r="N41" i="1" s="1"/>
  <c r="M41" i="1" s="1"/>
  <c r="I10" i="1" l="1"/>
  <c r="H7" i="1"/>
  <c r="H10" i="1"/>
  <c r="I7" i="1"/>
  <c r="J10" i="1"/>
  <c r="J7" i="1"/>
  <c r="L140" i="1"/>
  <c r="L269" i="1"/>
  <c r="L267" i="1"/>
  <c r="L265" i="1"/>
  <c r="L264" i="1"/>
  <c r="L263" i="1"/>
  <c r="L262" i="1"/>
  <c r="L256" i="1"/>
  <c r="L254" i="1"/>
  <c r="L252" i="1"/>
  <c r="L250" i="1"/>
  <c r="L248" i="1"/>
  <c r="L245" i="1"/>
  <c r="L243" i="1"/>
  <c r="L242" i="1"/>
  <c r="L233" i="1"/>
  <c r="L232" i="1"/>
  <c r="L230" i="1"/>
  <c r="L228" i="1"/>
  <c r="L227" i="1"/>
  <c r="L226" i="1"/>
  <c r="L224" i="1"/>
  <c r="L223" i="1"/>
  <c r="L221" i="1"/>
  <c r="L220" i="1"/>
  <c r="L218" i="1"/>
  <c r="L217" i="1"/>
  <c r="L207" i="1"/>
  <c r="L206" i="1"/>
  <c r="L205" i="1"/>
  <c r="L200" i="1"/>
  <c r="L198" i="1"/>
  <c r="L197" i="1"/>
  <c r="L187" i="1"/>
  <c r="L186" i="1"/>
  <c r="L185" i="1"/>
  <c r="L184" i="1"/>
  <c r="L182" i="1"/>
  <c r="L180" i="1"/>
  <c r="L179" i="1"/>
  <c r="L178" i="1"/>
  <c r="L177" i="1"/>
  <c r="L176" i="1"/>
  <c r="L173" i="1"/>
  <c r="L171" i="1"/>
  <c r="L167" i="1"/>
  <c r="L165" i="1"/>
  <c r="L164" i="1"/>
  <c r="L163" i="1"/>
  <c r="L162" i="1"/>
  <c r="L161" i="1"/>
  <c r="L160" i="1"/>
  <c r="L159" i="1"/>
  <c r="L158" i="1"/>
  <c r="L153" i="1"/>
  <c r="L152" i="1"/>
  <c r="L151" i="1"/>
  <c r="L149" i="1"/>
  <c r="L148" i="1"/>
  <c r="L146" i="1"/>
  <c r="L145" i="1"/>
  <c r="L144" i="1"/>
  <c r="L143" i="1"/>
  <c r="L142" i="1"/>
  <c r="L139" i="1"/>
  <c r="L138" i="1"/>
  <c r="L137" i="1"/>
  <c r="L136" i="1"/>
  <c r="L135" i="1"/>
  <c r="L134" i="1"/>
  <c r="L133" i="1"/>
  <c r="L132" i="1"/>
  <c r="L131" i="1"/>
  <c r="L128" i="1"/>
  <c r="L127" i="1"/>
  <c r="L125" i="1"/>
  <c r="L124" i="1"/>
  <c r="L123" i="1"/>
  <c r="L120" i="1"/>
  <c r="L119" i="1"/>
  <c r="L114" i="1"/>
  <c r="L112" i="1"/>
  <c r="L110" i="1"/>
  <c r="L107" i="1"/>
  <c r="L105" i="1"/>
  <c r="L103" i="1"/>
  <c r="L102" i="1"/>
  <c r="L100" i="1"/>
  <c r="L99" i="1"/>
  <c r="L97" i="1"/>
  <c r="L96" i="1"/>
  <c r="L94" i="1"/>
  <c r="L93" i="1"/>
  <c r="L92" i="1"/>
  <c r="L91" i="1"/>
  <c r="L89" i="1"/>
  <c r="L88" i="1"/>
  <c r="L86" i="1"/>
  <c r="L85" i="1"/>
  <c r="L84" i="1"/>
  <c r="L82" i="1"/>
  <c r="L81" i="1"/>
  <c r="L72" i="1"/>
  <c r="L71" i="1"/>
  <c r="L69" i="1"/>
  <c r="L66" i="1"/>
  <c r="L65" i="1"/>
  <c r="L63" i="1"/>
  <c r="L60" i="1"/>
  <c r="L59" i="1"/>
  <c r="L55" i="1"/>
  <c r="L52" i="1"/>
  <c r="L50" i="1"/>
  <c r="L48" i="1"/>
  <c r="L46" i="1"/>
  <c r="L44" i="1"/>
  <c r="L42" i="1"/>
  <c r="L36" i="1"/>
  <c r="L35" i="1"/>
  <c r="L33" i="1"/>
  <c r="L32" i="1"/>
  <c r="L30" i="1"/>
  <c r="L29" i="1"/>
  <c r="L27" i="1"/>
  <c r="L26" i="1"/>
  <c r="L24" i="1"/>
  <c r="L23" i="1"/>
  <c r="L20" i="1"/>
  <c r="L18" i="1"/>
  <c r="L16" i="1"/>
  <c r="L14" i="1"/>
  <c r="K268" i="1" l="1"/>
  <c r="K266" i="1"/>
  <c r="K261" i="1"/>
  <c r="K255" i="1"/>
  <c r="K253" i="1"/>
  <c r="K251" i="1"/>
  <c r="K249" i="1"/>
  <c r="K247" i="1"/>
  <c r="K244" i="1"/>
  <c r="K241" i="1"/>
  <c r="K231" i="1"/>
  <c r="K229" i="1"/>
  <c r="K225" i="1"/>
  <c r="K219" i="1"/>
  <c r="K216" i="1"/>
  <c r="K199" i="1"/>
  <c r="K196" i="1"/>
  <c r="K183" i="1"/>
  <c r="K181" i="1"/>
  <c r="K175" i="1"/>
  <c r="K172" i="1"/>
  <c r="K170" i="1"/>
  <c r="K166" i="1"/>
  <c r="K150" i="1"/>
  <c r="K147" i="1"/>
  <c r="K141" i="1"/>
  <c r="K130" i="1"/>
  <c r="K126" i="1"/>
  <c r="K122" i="1"/>
  <c r="K118" i="1"/>
  <c r="K113" i="1"/>
  <c r="K111" i="1"/>
  <c r="K109" i="1"/>
  <c r="K106" i="1"/>
  <c r="K104" i="1"/>
  <c r="K101" i="1"/>
  <c r="K98" i="1"/>
  <c r="K95" i="1"/>
  <c r="K90" i="1"/>
  <c r="K87" i="1"/>
  <c r="K80" i="1"/>
  <c r="K70" i="1"/>
  <c r="K68" i="1"/>
  <c r="K64" i="1"/>
  <c r="K62" i="1"/>
  <c r="K58" i="1"/>
  <c r="K54" i="1"/>
  <c r="K51" i="1"/>
  <c r="K49" i="1"/>
  <c r="K47" i="1"/>
  <c r="K45" i="1"/>
  <c r="K43" i="1"/>
  <c r="K41" i="1"/>
  <c r="K34" i="1"/>
  <c r="K31" i="1"/>
  <c r="K28" i="1"/>
  <c r="K25" i="1"/>
  <c r="K22" i="1"/>
  <c r="K19" i="1"/>
  <c r="K17" i="1"/>
  <c r="K15" i="1"/>
  <c r="K13" i="1"/>
  <c r="K121" i="1" l="1"/>
  <c r="K108" i="1"/>
  <c r="K79" i="1"/>
  <c r="K174" i="1"/>
  <c r="K129" i="1"/>
  <c r="K53" i="1"/>
  <c r="K57" i="1"/>
  <c r="K61" i="1"/>
  <c r="K240" i="1"/>
  <c r="K21" i="1"/>
  <c r="K169" i="1"/>
  <c r="K246" i="1"/>
  <c r="K195" i="1"/>
  <c r="K67" i="1"/>
  <c r="K215" i="1"/>
  <c r="K40" i="1"/>
  <c r="K12" i="1"/>
  <c r="K260" i="1"/>
  <c r="K214" i="1" l="1"/>
  <c r="K78" i="1"/>
  <c r="K201" i="1"/>
  <c r="K56" i="1"/>
  <c r="K11" i="1"/>
  <c r="K7" i="1" l="1"/>
  <c r="K10" i="1"/>
  <c r="R45" i="1" l="1"/>
  <c r="Q45" i="1" s="1"/>
  <c r="P45" i="1" s="1"/>
  <c r="O45" i="1" s="1"/>
  <c r="N45" i="1" s="1"/>
  <c r="M45" i="1" s="1"/>
  <c r="N261" i="1"/>
  <c r="O261" i="1"/>
  <c r="P261" i="1"/>
  <c r="Q261" i="1"/>
  <c r="R261" i="1"/>
  <c r="M261" i="1" l="1"/>
  <c r="L229" i="1"/>
  <c r="L41" i="1"/>
  <c r="L45" i="1"/>
  <c r="L261" i="1" l="1"/>
  <c r="N268" i="1"/>
  <c r="O268" i="1"/>
  <c r="P268" i="1"/>
  <c r="Q268" i="1"/>
  <c r="R268" i="1"/>
  <c r="N266" i="1"/>
  <c r="O266" i="1"/>
  <c r="P266" i="1"/>
  <c r="Q266" i="1"/>
  <c r="R266" i="1"/>
  <c r="N255" i="1"/>
  <c r="O255" i="1"/>
  <c r="P255" i="1"/>
  <c r="Q255" i="1"/>
  <c r="R255" i="1"/>
  <c r="N253" i="1"/>
  <c r="O253" i="1"/>
  <c r="P253" i="1"/>
  <c r="Q253" i="1"/>
  <c r="R253" i="1"/>
  <c r="N251" i="1"/>
  <c r="O251" i="1"/>
  <c r="P251" i="1"/>
  <c r="Q251" i="1"/>
  <c r="R251" i="1"/>
  <c r="N249" i="1"/>
  <c r="O249" i="1"/>
  <c r="P249" i="1"/>
  <c r="Q249" i="1"/>
  <c r="R249" i="1"/>
  <c r="M249" i="1" s="1"/>
  <c r="N247" i="1"/>
  <c r="O247" i="1"/>
  <c r="P247" i="1"/>
  <c r="Q247" i="1"/>
  <c r="R247" i="1"/>
  <c r="N244" i="1"/>
  <c r="O244" i="1"/>
  <c r="P244" i="1"/>
  <c r="Q244" i="1"/>
  <c r="R244" i="1"/>
  <c r="N241" i="1"/>
  <c r="O241" i="1"/>
  <c r="P241" i="1"/>
  <c r="Q241" i="1"/>
  <c r="R241" i="1"/>
  <c r="N231" i="1"/>
  <c r="O231" i="1"/>
  <c r="P231" i="1"/>
  <c r="Q231" i="1"/>
  <c r="R231" i="1"/>
  <c r="N225" i="1"/>
  <c r="O225" i="1"/>
  <c r="P225" i="1"/>
  <c r="Q225" i="1"/>
  <c r="R225" i="1"/>
  <c r="N219" i="1"/>
  <c r="O219" i="1"/>
  <c r="P219" i="1"/>
  <c r="Q219" i="1"/>
  <c r="R219" i="1"/>
  <c r="N216" i="1"/>
  <c r="O216" i="1"/>
  <c r="P216" i="1"/>
  <c r="Q216" i="1"/>
  <c r="R216" i="1"/>
  <c r="O201" i="1"/>
  <c r="P201" i="1"/>
  <c r="Q201" i="1"/>
  <c r="N199" i="1"/>
  <c r="O199" i="1"/>
  <c r="P199" i="1"/>
  <c r="Q199" i="1"/>
  <c r="R199" i="1"/>
  <c r="N196" i="1"/>
  <c r="O196" i="1"/>
  <c r="P196" i="1"/>
  <c r="Q196" i="1"/>
  <c r="R196" i="1"/>
  <c r="N183" i="1"/>
  <c r="O183" i="1"/>
  <c r="P183" i="1"/>
  <c r="Q183" i="1"/>
  <c r="R183" i="1"/>
  <c r="N181" i="1"/>
  <c r="O181" i="1"/>
  <c r="P181" i="1"/>
  <c r="Q181" i="1"/>
  <c r="R181" i="1"/>
  <c r="N175" i="1"/>
  <c r="O175" i="1"/>
  <c r="P175" i="1"/>
  <c r="Q175" i="1"/>
  <c r="R175" i="1"/>
  <c r="N170" i="1"/>
  <c r="O170" i="1"/>
  <c r="P170" i="1"/>
  <c r="Q170" i="1"/>
  <c r="R170" i="1"/>
  <c r="N166" i="1"/>
  <c r="O166" i="1"/>
  <c r="P166" i="1"/>
  <c r="Q166" i="1"/>
  <c r="R166" i="1"/>
  <c r="N157" i="1"/>
  <c r="O157" i="1"/>
  <c r="P157" i="1"/>
  <c r="Q157" i="1"/>
  <c r="R157" i="1"/>
  <c r="N150" i="1"/>
  <c r="O150" i="1"/>
  <c r="P150" i="1"/>
  <c r="Q150" i="1"/>
  <c r="R150" i="1"/>
  <c r="N147" i="1"/>
  <c r="O147" i="1"/>
  <c r="P147" i="1"/>
  <c r="Q147" i="1"/>
  <c r="R147" i="1"/>
  <c r="N141" i="1"/>
  <c r="O141" i="1"/>
  <c r="P141" i="1"/>
  <c r="Q141" i="1"/>
  <c r="R141" i="1"/>
  <c r="N130" i="1"/>
  <c r="O130" i="1"/>
  <c r="P130" i="1"/>
  <c r="Q130" i="1"/>
  <c r="R130" i="1"/>
  <c r="N126" i="1"/>
  <c r="P126" i="1"/>
  <c r="Q126" i="1"/>
  <c r="R126" i="1"/>
  <c r="N122" i="1"/>
  <c r="O122" i="1"/>
  <c r="O121" i="1" s="1"/>
  <c r="P122" i="1"/>
  <c r="Q122" i="1"/>
  <c r="R122" i="1"/>
  <c r="N118" i="1"/>
  <c r="O118" i="1"/>
  <c r="P118" i="1"/>
  <c r="Q118" i="1"/>
  <c r="R118" i="1"/>
  <c r="N113" i="1"/>
  <c r="O113" i="1"/>
  <c r="P113" i="1"/>
  <c r="Q113" i="1"/>
  <c r="R113" i="1"/>
  <c r="N111" i="1"/>
  <c r="O111" i="1"/>
  <c r="P111" i="1"/>
  <c r="Q111" i="1"/>
  <c r="R111" i="1"/>
  <c r="N109" i="1"/>
  <c r="O109" i="1"/>
  <c r="P109" i="1"/>
  <c r="Q109" i="1"/>
  <c r="R109" i="1"/>
  <c r="N106" i="1"/>
  <c r="O106" i="1"/>
  <c r="P106" i="1"/>
  <c r="Q106" i="1"/>
  <c r="R106" i="1"/>
  <c r="N104" i="1"/>
  <c r="O104" i="1"/>
  <c r="P104" i="1"/>
  <c r="Q104" i="1"/>
  <c r="R104" i="1"/>
  <c r="N101" i="1"/>
  <c r="O101" i="1"/>
  <c r="P101" i="1"/>
  <c r="Q101" i="1"/>
  <c r="R101" i="1"/>
  <c r="N98" i="1"/>
  <c r="O98" i="1"/>
  <c r="P98" i="1"/>
  <c r="Q98" i="1"/>
  <c r="R98" i="1"/>
  <c r="N95" i="1"/>
  <c r="O95" i="1"/>
  <c r="P95" i="1"/>
  <c r="Q95" i="1"/>
  <c r="R95" i="1"/>
  <c r="N90" i="1"/>
  <c r="O90" i="1"/>
  <c r="P90" i="1"/>
  <c r="Q90" i="1"/>
  <c r="R90" i="1"/>
  <c r="N87" i="1"/>
  <c r="O87" i="1"/>
  <c r="P87" i="1"/>
  <c r="Q87" i="1"/>
  <c r="R87" i="1"/>
  <c r="N80" i="1"/>
  <c r="O80" i="1"/>
  <c r="P80" i="1"/>
  <c r="Q80" i="1"/>
  <c r="R80" i="1"/>
  <c r="N70" i="1"/>
  <c r="O70" i="1"/>
  <c r="P70" i="1"/>
  <c r="Q70" i="1"/>
  <c r="R70" i="1"/>
  <c r="N68" i="1"/>
  <c r="O68" i="1"/>
  <c r="P68" i="1"/>
  <c r="Q68" i="1"/>
  <c r="R68" i="1"/>
  <c r="N64" i="1"/>
  <c r="O64" i="1"/>
  <c r="P64" i="1"/>
  <c r="Q64" i="1"/>
  <c r="R64" i="1"/>
  <c r="N62" i="1"/>
  <c r="O62" i="1"/>
  <c r="O61" i="1" s="1"/>
  <c r="P62" i="1"/>
  <c r="P61" i="1" s="1"/>
  <c r="Q62" i="1"/>
  <c r="Q61" i="1" s="1"/>
  <c r="R62" i="1"/>
  <c r="N58" i="1"/>
  <c r="N57" i="1" s="1"/>
  <c r="O58" i="1"/>
  <c r="O57" i="1" s="1"/>
  <c r="P58" i="1"/>
  <c r="P57" i="1" s="1"/>
  <c r="Q58" i="1"/>
  <c r="Q57" i="1" s="1"/>
  <c r="R58" i="1"/>
  <c r="N54" i="1"/>
  <c r="N53" i="1" s="1"/>
  <c r="O54" i="1"/>
  <c r="O53" i="1" s="1"/>
  <c r="P54" i="1"/>
  <c r="P53" i="1" s="1"/>
  <c r="Q54" i="1"/>
  <c r="Q53" i="1" s="1"/>
  <c r="R54" i="1"/>
  <c r="N51" i="1"/>
  <c r="O51" i="1"/>
  <c r="P51" i="1"/>
  <c r="Q51" i="1"/>
  <c r="R51" i="1"/>
  <c r="N49" i="1"/>
  <c r="O49" i="1"/>
  <c r="P49" i="1"/>
  <c r="Q49" i="1"/>
  <c r="R49" i="1"/>
  <c r="N47" i="1"/>
  <c r="O47" i="1"/>
  <c r="P47" i="1"/>
  <c r="Q47" i="1"/>
  <c r="R47" i="1"/>
  <c r="N43" i="1"/>
  <c r="O43" i="1"/>
  <c r="P43" i="1"/>
  <c r="Q43" i="1"/>
  <c r="R43" i="1"/>
  <c r="N34" i="1"/>
  <c r="O34" i="1"/>
  <c r="P34" i="1"/>
  <c r="Q34" i="1"/>
  <c r="R34" i="1"/>
  <c r="N31" i="1"/>
  <c r="O31" i="1"/>
  <c r="P31" i="1"/>
  <c r="Q31" i="1"/>
  <c r="R31" i="1"/>
  <c r="N28" i="1"/>
  <c r="O28" i="1"/>
  <c r="P28" i="1"/>
  <c r="Q28" i="1"/>
  <c r="R28" i="1"/>
  <c r="O25" i="1"/>
  <c r="P25" i="1"/>
  <c r="R25" i="1"/>
  <c r="O22" i="1"/>
  <c r="P22" i="1"/>
  <c r="R22" i="1"/>
  <c r="O19" i="1"/>
  <c r="P19" i="1"/>
  <c r="R19" i="1"/>
  <c r="O17" i="1"/>
  <c r="P17" i="1"/>
  <c r="R17" i="1"/>
  <c r="O15" i="1"/>
  <c r="P15" i="1"/>
  <c r="R15" i="1"/>
  <c r="N13" i="1"/>
  <c r="N12" i="1" s="1"/>
  <c r="O13" i="1"/>
  <c r="P13" i="1"/>
  <c r="Q13" i="1"/>
  <c r="R13" i="1"/>
  <c r="M147" i="1" l="1"/>
  <c r="M43" i="1"/>
  <c r="M64" i="1"/>
  <c r="M118" i="1"/>
  <c r="M166" i="1"/>
  <c r="M225" i="1"/>
  <c r="L225" i="1" s="1"/>
  <c r="M113" i="1"/>
  <c r="M15" i="1"/>
  <c r="L15" i="1" s="1"/>
  <c r="M231" i="1"/>
  <c r="M19" i="1"/>
  <c r="L19" i="1" s="1"/>
  <c r="M28" i="1"/>
  <c r="L28" i="1" s="1"/>
  <c r="M247" i="1"/>
  <c r="M34" i="1"/>
  <c r="L34" i="1" s="1"/>
  <c r="M216" i="1"/>
  <c r="M31" i="1"/>
  <c r="M49" i="1"/>
  <c r="L49" i="1" s="1"/>
  <c r="M181" i="1"/>
  <c r="L181" i="1" s="1"/>
  <c r="M199" i="1"/>
  <c r="L199" i="1" s="1"/>
  <c r="M255" i="1"/>
  <c r="L255" i="1" s="1"/>
  <c r="M98" i="1"/>
  <c r="L98" i="1" s="1"/>
  <c r="M104" i="1"/>
  <c r="L104" i="1" s="1"/>
  <c r="M241" i="1"/>
  <c r="M253" i="1"/>
  <c r="M17" i="1"/>
  <c r="M251" i="1"/>
  <c r="M266" i="1"/>
  <c r="L266" i="1" s="1"/>
  <c r="M51" i="1"/>
  <c r="L51" i="1" s="1"/>
  <c r="M219" i="1"/>
  <c r="M70" i="1"/>
  <c r="L70" i="1" s="1"/>
  <c r="M47" i="1"/>
  <c r="M13" i="1"/>
  <c r="M22" i="1"/>
  <c r="L22" i="1" s="1"/>
  <c r="M25" i="1"/>
  <c r="L25" i="1" s="1"/>
  <c r="M68" i="1"/>
  <c r="L68" i="1" s="1"/>
  <c r="M58" i="1"/>
  <c r="L58" i="1" s="1"/>
  <c r="M111" i="1"/>
  <c r="L111" i="1" s="1"/>
  <c r="M244" i="1"/>
  <c r="L244" i="1" s="1"/>
  <c r="M122" i="1"/>
  <c r="L122" i="1" s="1"/>
  <c r="M62" i="1"/>
  <c r="M95" i="1"/>
  <c r="L95" i="1" s="1"/>
  <c r="M268" i="1"/>
  <c r="L268" i="1" s="1"/>
  <c r="M106" i="1"/>
  <c r="L106" i="1" s="1"/>
  <c r="M109" i="1"/>
  <c r="L109" i="1" s="1"/>
  <c r="M170" i="1"/>
  <c r="L170" i="1" s="1"/>
  <c r="M196" i="1"/>
  <c r="L196" i="1" s="1"/>
  <c r="M175" i="1"/>
  <c r="L175" i="1" s="1"/>
  <c r="M150" i="1"/>
  <c r="L150" i="1" s="1"/>
  <c r="M126" i="1"/>
  <c r="L126" i="1" s="1"/>
  <c r="M87" i="1"/>
  <c r="L87" i="1" s="1"/>
  <c r="M80" i="1"/>
  <c r="L80" i="1" s="1"/>
  <c r="M183" i="1"/>
  <c r="L183" i="1" s="1"/>
  <c r="M141" i="1"/>
  <c r="L141" i="1" s="1"/>
  <c r="M130" i="1"/>
  <c r="L130" i="1" s="1"/>
  <c r="M101" i="1"/>
  <c r="L101" i="1" s="1"/>
  <c r="M90" i="1"/>
  <c r="L90" i="1" s="1"/>
  <c r="M157" i="1"/>
  <c r="L157" i="1" s="1"/>
  <c r="M54" i="1"/>
  <c r="L54" i="1" s="1"/>
  <c r="L43" i="1"/>
  <c r="R57" i="1"/>
  <c r="R61" i="1"/>
  <c r="L62" i="1"/>
  <c r="R53" i="1"/>
  <c r="M53" i="1" s="1"/>
  <c r="Q21" i="1"/>
  <c r="Q12" i="1"/>
  <c r="P12" i="1"/>
  <c r="N21" i="1"/>
  <c r="R12" i="1"/>
  <c r="O12" i="1"/>
  <c r="Q67" i="1"/>
  <c r="Q56" i="1" s="1"/>
  <c r="R215" i="1"/>
  <c r="R240" i="1"/>
  <c r="N195" i="1"/>
  <c r="Q40" i="1"/>
  <c r="Q240" i="1"/>
  <c r="O240" i="1"/>
  <c r="R246" i="1"/>
  <c r="R67" i="1"/>
  <c r="R195" i="1"/>
  <c r="O195" i="1"/>
  <c r="N240" i="1"/>
  <c r="Q174" i="1"/>
  <c r="Q129" i="1"/>
  <c r="R21" i="1"/>
  <c r="R40" i="1"/>
  <c r="R108" i="1"/>
  <c r="R121" i="1"/>
  <c r="Q260" i="1"/>
  <c r="L118" i="1"/>
  <c r="N246" i="1"/>
  <c r="L251" i="1"/>
  <c r="L13" i="1"/>
  <c r="N40" i="1"/>
  <c r="L166" i="1"/>
  <c r="N61" i="1"/>
  <c r="N67" i="1"/>
  <c r="L113" i="1"/>
  <c r="Q121" i="1"/>
  <c r="L216" i="1"/>
  <c r="L231" i="1"/>
  <c r="L247" i="1"/>
  <c r="Q246" i="1"/>
  <c r="N260" i="1"/>
  <c r="L17" i="1"/>
  <c r="Q195" i="1"/>
  <c r="N201" i="1"/>
  <c r="N215" i="1"/>
  <c r="L253" i="1"/>
  <c r="L31" i="1"/>
  <c r="L47" i="1"/>
  <c r="L64" i="1"/>
  <c r="O67" i="1"/>
  <c r="O56" i="1" s="1"/>
  <c r="Q108" i="1"/>
  <c r="L147" i="1"/>
  <c r="R174" i="1"/>
  <c r="L219" i="1"/>
  <c r="L241" i="1"/>
  <c r="L249" i="1"/>
  <c r="O260" i="1"/>
  <c r="N174" i="1"/>
  <c r="N121" i="1"/>
  <c r="N79" i="1"/>
  <c r="R79" i="1"/>
  <c r="R129" i="1"/>
  <c r="N129" i="1"/>
  <c r="N108" i="1"/>
  <c r="P260" i="1"/>
  <c r="R260" i="1"/>
  <c r="O246" i="1"/>
  <c r="P246" i="1"/>
  <c r="P240" i="1"/>
  <c r="O215" i="1"/>
  <c r="P215" i="1"/>
  <c r="Q215" i="1"/>
  <c r="P195" i="1"/>
  <c r="O174" i="1"/>
  <c r="P174" i="1"/>
  <c r="O129" i="1"/>
  <c r="P129" i="1"/>
  <c r="P121" i="1"/>
  <c r="O108" i="1"/>
  <c r="P108" i="1"/>
  <c r="O79" i="1"/>
  <c r="Q79" i="1"/>
  <c r="P79" i="1"/>
  <c r="P67" i="1"/>
  <c r="P56" i="1" s="1"/>
  <c r="P40" i="1"/>
  <c r="O40" i="1"/>
  <c r="O21" i="1"/>
  <c r="P21" i="1"/>
  <c r="M61" i="1" l="1"/>
  <c r="L61" i="1" s="1"/>
  <c r="O214" i="1"/>
  <c r="M21" i="1"/>
  <c r="M12" i="1"/>
  <c r="L12" i="1" s="1"/>
  <c r="Q214" i="1"/>
  <c r="M246" i="1"/>
  <c r="L246" i="1" s="1"/>
  <c r="M67" i="1"/>
  <c r="P214" i="1"/>
  <c r="N214" i="1"/>
  <c r="M195" i="1"/>
  <c r="L195" i="1" s="1"/>
  <c r="M240" i="1"/>
  <c r="L240" i="1" s="1"/>
  <c r="R214" i="1"/>
  <c r="M57" i="1"/>
  <c r="L57" i="1" s="1"/>
  <c r="L53" i="1"/>
  <c r="M40" i="1"/>
  <c r="L40" i="1" s="1"/>
  <c r="M215" i="1"/>
  <c r="L215" i="1" s="1"/>
  <c r="M260" i="1"/>
  <c r="L260" i="1" s="1"/>
  <c r="M121" i="1"/>
  <c r="L121" i="1" s="1"/>
  <c r="M174" i="1"/>
  <c r="L174" i="1" s="1"/>
  <c r="M108" i="1"/>
  <c r="L108" i="1" s="1"/>
  <c r="M79" i="1"/>
  <c r="L79" i="1" s="1"/>
  <c r="M129" i="1"/>
  <c r="L129" i="1" s="1"/>
  <c r="R56" i="1"/>
  <c r="L67" i="1"/>
  <c r="R201" i="1"/>
  <c r="M201" i="1" s="1"/>
  <c r="Q11" i="1"/>
  <c r="N11" i="1"/>
  <c r="R11" i="1"/>
  <c r="L21" i="1"/>
  <c r="N56" i="1"/>
  <c r="O11" i="1"/>
  <c r="P11" i="1"/>
  <c r="M56" i="1" l="1"/>
  <c r="L56" i="1" s="1"/>
  <c r="M214" i="1"/>
  <c r="L214" i="1" s="1"/>
  <c r="M11" i="1"/>
  <c r="L201" i="1"/>
  <c r="R169" i="1"/>
  <c r="Q169" i="1"/>
  <c r="Q78" i="1" s="1"/>
  <c r="Q10" i="1" s="1"/>
  <c r="L11" i="1" l="1"/>
  <c r="R78" i="1"/>
  <c r="R10" i="1" s="1"/>
  <c r="P169" i="1"/>
  <c r="O169" i="1"/>
  <c r="O78" i="1" s="1"/>
  <c r="O10" i="1" s="1"/>
  <c r="P78" i="1" l="1"/>
  <c r="P10" i="1" s="1"/>
  <c r="L172" i="1"/>
  <c r="N169" i="1"/>
  <c r="M169" i="1" s="1"/>
  <c r="N78" i="1" l="1"/>
  <c r="N10" i="1" s="1"/>
  <c r="L169" i="1"/>
  <c r="M78" i="1" l="1"/>
  <c r="M7" i="1" s="1"/>
  <c r="M10" i="1"/>
  <c r="L78" i="1" l="1"/>
  <c r="L7" i="1" s="1"/>
  <c r="L10" i="1"/>
  <c r="L204" i="1"/>
  <c r="L203" i="1" s="1"/>
  <c r="L202" i="1" s="1"/>
</calcChain>
</file>

<file path=xl/sharedStrings.xml><?xml version="1.0" encoding="utf-8"?>
<sst xmlns="http://schemas.openxmlformats.org/spreadsheetml/2006/main" count="1622" uniqueCount="315">
  <si>
    <t>FONKSİYONEL</t>
  </si>
  <si>
    <t xml:space="preserve">EKONOMİK </t>
  </si>
  <si>
    <t>I</t>
  </si>
  <si>
    <t>II</t>
  </si>
  <si>
    <t>III</t>
  </si>
  <si>
    <t>IV</t>
  </si>
  <si>
    <t>Kırtasiye Alımları</t>
  </si>
  <si>
    <t>Büro  Malzemesi Alımları</t>
  </si>
  <si>
    <t>Baskı ve Cilt Giderleri</t>
  </si>
  <si>
    <t>Diğer Kırtasiye ve Büro Malzemesi Alımları</t>
  </si>
  <si>
    <t>Temizlik Malzemesi Alımları</t>
  </si>
  <si>
    <t>Enerji Alımları</t>
  </si>
  <si>
    <t>Yakacak  Alımları</t>
  </si>
  <si>
    <t>Akaryakıt ve Yağ  Alımları</t>
  </si>
  <si>
    <t>Elektrik Alımları</t>
  </si>
  <si>
    <t>Diğer Enerji Alımları</t>
  </si>
  <si>
    <t>Su ve Temizlik Malzemesi Alımları</t>
  </si>
  <si>
    <t>Kırtasiye ve Büro Malzemesi  Alımları</t>
  </si>
  <si>
    <t>TÜKETİME YÖNELİK MAL VE MALZEME ALIMLARI</t>
  </si>
  <si>
    <t>Yiyecek, İçecek ve Yem Alımları</t>
  </si>
  <si>
    <t xml:space="preserve">Yiyecek Alımları </t>
  </si>
  <si>
    <t>İçecek Alımları</t>
  </si>
  <si>
    <t>Giyim ve Kuşam Alımları</t>
  </si>
  <si>
    <t xml:space="preserve">Giyecek Alımları  </t>
  </si>
  <si>
    <t>Diğer Giyim ve Kuşam Alımları</t>
  </si>
  <si>
    <t>Özel Malzeme Alımları</t>
  </si>
  <si>
    <t>Laboratuvar Malzemesi ile Kimyevi ve Temrinlik Malzeme Alımları</t>
  </si>
  <si>
    <t>Diğer Özel Malzeme Alımları</t>
  </si>
  <si>
    <t>Diğer Tüketim Mal ve Malzemesi Alımları</t>
  </si>
  <si>
    <t>YOLLUKLAR</t>
  </si>
  <si>
    <t>Yurtiçi Geçici Görev Yollukları</t>
  </si>
  <si>
    <t>Yurtiçi Sürekli Görev Yollukları</t>
  </si>
  <si>
    <t>Yurtdışı Geçici Görev Yollukları</t>
  </si>
  <si>
    <t>Yolluk Tazminatları</t>
  </si>
  <si>
    <t>Seyyar Görev Tazminatları</t>
  </si>
  <si>
    <t>Arazi Tazminatları</t>
  </si>
  <si>
    <t>Yasal Giderler</t>
  </si>
  <si>
    <t>Mahkeme Harç ve Giderleri</t>
  </si>
  <si>
    <t>Diğer Yasal Giderler</t>
  </si>
  <si>
    <t>Vergi Ödemeleri ve Benzeri Giderler</t>
  </si>
  <si>
    <t>HİZMET ALIMLARI</t>
  </si>
  <si>
    <t>Müşavir Firma ve Kişilere Ödemeler</t>
  </si>
  <si>
    <t>Etüt-Proje Bilirkişi Ekspertiz Giderleri</t>
  </si>
  <si>
    <t>Araştırma ve Geliştirme Giderleri</t>
  </si>
  <si>
    <t>Müteahhitlik Hizmetleri</t>
  </si>
  <si>
    <t>Harita Yapım ve Alım Giderleri</t>
  </si>
  <si>
    <t>Temizlik Hizmeti Alım Giderleri</t>
  </si>
  <si>
    <t>Özel Güvenlik Hizmeti Alım Giderleri</t>
  </si>
  <si>
    <t>Diğer Müşavir Firma ve Kişilere Ödemeler</t>
  </si>
  <si>
    <t>Haberleşme Giderleri</t>
  </si>
  <si>
    <t>Posta ve Telgraf Giderleri</t>
  </si>
  <si>
    <t>Telefon Abonelik ve Kullanım Ücretleri</t>
  </si>
  <si>
    <t>Bilgiye Abonelik ve İnternet Erişimi Giderleri</t>
  </si>
  <si>
    <t>Hat Kira Giderleri</t>
  </si>
  <si>
    <t>Diğer Haberleşme Giderleri</t>
  </si>
  <si>
    <t>Taşıma Giderleri</t>
  </si>
  <si>
    <t>Geçiş Ücretleri</t>
  </si>
  <si>
    <t>Diğer Taşıma Giderleri</t>
  </si>
  <si>
    <t>Tarifeye Bağlı Ödemeler</t>
  </si>
  <si>
    <t>İlan Giderleri</t>
  </si>
  <si>
    <t>Sigorta Giderleri</t>
  </si>
  <si>
    <t>Diğer Tarifeye Bağlı Ödemeler</t>
  </si>
  <si>
    <t>Kiralar</t>
  </si>
  <si>
    <t>Dayanıklı Mal ve Malzeme Kiralaması Giderleri</t>
  </si>
  <si>
    <t>Taşıt Kiralaması Giderleri</t>
  </si>
  <si>
    <t>İş Makinası Kiralaması Giderleri</t>
  </si>
  <si>
    <t>Hizmet Binası Kiralama Giderleri</t>
  </si>
  <si>
    <t>Yüzer Taşıt Kiralaması Giderleri</t>
  </si>
  <si>
    <t>Hava Taşıtı Kiralaması Giderleri</t>
  </si>
  <si>
    <t>Personel Servisi Kiralama Giderleri</t>
  </si>
  <si>
    <t>Diğer Kiralama Giderleri</t>
  </si>
  <si>
    <t>Diğer Hizmet Alımları</t>
  </si>
  <si>
    <t>TEMSİL VE TANITMA GİDERLERİ</t>
  </si>
  <si>
    <t>Temsil Giderleri</t>
  </si>
  <si>
    <t>Temsil, Ağırlama, Tören, Fuar, Organizasyon Giderleri</t>
  </si>
  <si>
    <t>Tanıtma Giderleri</t>
  </si>
  <si>
    <t>Tanıtma, Ağırlama, Tören, Fuar, Organizasyon Giderleri</t>
  </si>
  <si>
    <t>MENKUL MAL,GAYRİMADDİ HAK ALIM, BAKIM VE ONARIM GİDERLERİ</t>
  </si>
  <si>
    <t>Menkul Mal  Alım Giderleri</t>
  </si>
  <si>
    <t>Büro ve İşyeri Mal ve Malzeme Alımları</t>
  </si>
  <si>
    <t>Büro ve İşyeri Makine ve Techizat Alımları</t>
  </si>
  <si>
    <t xml:space="preserve">Avadanlık ve Yedek Parça Alımları </t>
  </si>
  <si>
    <t>Yangından Korunma Malzemeleri Alımları</t>
  </si>
  <si>
    <t>Diğer Dayanıklı Mal ve Malzeme Alımları</t>
  </si>
  <si>
    <t>Gayri Maddi Hak Alımları</t>
  </si>
  <si>
    <t>Bilgisayar Yazılım Alımları ve Yapımları</t>
  </si>
  <si>
    <t>Bakım ve Onarım Giderleri</t>
  </si>
  <si>
    <t>Tefrişat Bakım ve Onarım Giderleri</t>
  </si>
  <si>
    <t>Makine Teçhizat Bakım ve Onarım Giderleri</t>
  </si>
  <si>
    <t>Taşıt Bakım ve Onarım Giderleri</t>
  </si>
  <si>
    <t>Diğer Bakım ve Onarım Giderleri</t>
  </si>
  <si>
    <t>GAYRİMENKUL MAL BAKIM VE ONARIM GİDERLERİ</t>
  </si>
  <si>
    <t>Hizmet Binası  Bakım ve Onarım Giderleri</t>
  </si>
  <si>
    <t>Büro Bakım ve Onarımı Giderleri</t>
  </si>
  <si>
    <t>Diğer Hizmet Binası  Bakım ve Onarım Giderleri</t>
  </si>
  <si>
    <t>SERMAYE GİDERLERİ</t>
  </si>
  <si>
    <t>MAMUL MAL ALIMLARI</t>
  </si>
  <si>
    <t>Büro ve İşyeri Mefruşatı Alımları</t>
  </si>
  <si>
    <t>Büro Mefruşatı Alımları</t>
  </si>
  <si>
    <t>Diğer Mefruşat Alımları</t>
  </si>
  <si>
    <t>Büro ve İşyeri Makine Teçhizat Alımları</t>
  </si>
  <si>
    <t xml:space="preserve">Büro Makinaları Alımları </t>
  </si>
  <si>
    <t>Bilgisayar Alımları</t>
  </si>
  <si>
    <t>Laboratuar Cihazı Alımları</t>
  </si>
  <si>
    <t>Diğer Makine Teçhizat Alımları</t>
  </si>
  <si>
    <t>Taşıt Alımları</t>
  </si>
  <si>
    <t xml:space="preserve">Kara Taşıtı  Alımları   </t>
  </si>
  <si>
    <t>GAYRİ MADDİ HAK ALIMLARI</t>
  </si>
  <si>
    <t>Bilgisayar Yazılımı Alımları</t>
  </si>
  <si>
    <t>GAYRİMENKUL SERMAYE ÜRETİM GİDERLERİ</t>
  </si>
  <si>
    <t>Proje Giderleri</t>
  </si>
  <si>
    <t>Müşavirlik Giderleri</t>
  </si>
  <si>
    <t>Kontrol Giderleri</t>
  </si>
  <si>
    <t>Diğer Giderler</t>
  </si>
  <si>
    <t>Müteahhitlik Giderleri</t>
  </si>
  <si>
    <t>GELİRLERDEN AYRILAN PAYLAR</t>
  </si>
  <si>
    <t>Genel Bütçeye Verilen Paylar</t>
  </si>
  <si>
    <t>PERSONEL GİDERLERİ</t>
  </si>
  <si>
    <t>MEMURLAR</t>
  </si>
  <si>
    <t>Temel Maaşlar</t>
  </si>
  <si>
    <t>Zamlar ve Tazminatlar</t>
  </si>
  <si>
    <t>Sosyal Haklar</t>
  </si>
  <si>
    <t>Ek Çalışma Karşılıkları</t>
  </si>
  <si>
    <t>Ödül ve İkramiyeler</t>
  </si>
  <si>
    <t>Ücretler</t>
  </si>
  <si>
    <t>SOSYAL GÜVENLİK KURUMLARINA DEVLET PRİMİ GİDERLERİ</t>
  </si>
  <si>
    <t>Sosyal Güvenlik Kurumuna</t>
  </si>
  <si>
    <t>Sosyal Güvenlik Primi Ödemeleri</t>
  </si>
  <si>
    <t>Sağlık Primi Ödemeleri</t>
  </si>
  <si>
    <t>İşsizlik Sigortası Fonuna</t>
  </si>
  <si>
    <t>05</t>
  </si>
  <si>
    <t>02</t>
  </si>
  <si>
    <t>04</t>
  </si>
  <si>
    <t>06</t>
  </si>
  <si>
    <t>07</t>
  </si>
  <si>
    <t>03</t>
  </si>
  <si>
    <t>08</t>
  </si>
  <si>
    <t>01</t>
  </si>
  <si>
    <t>12</t>
  </si>
  <si>
    <t>09</t>
  </si>
  <si>
    <t>90</t>
  </si>
  <si>
    <t>Diğer Sözleşmeli Personel Ücretleri</t>
  </si>
  <si>
    <t>Sürekli İşçilerin Ücretleri</t>
  </si>
  <si>
    <t>Sürekli İşçilerin Sosyal Hakları</t>
  </si>
  <si>
    <t>Sürekli İşçilerin Fazla Mesaileri</t>
  </si>
  <si>
    <t>Sürekli İşçilerin Ödül ve İkramiyeleri</t>
  </si>
  <si>
    <t>Sürekli İşçilerin Diğer Ödemeleri</t>
  </si>
  <si>
    <t>Ödül, İkramiye ve Benzeri Ödemeler</t>
  </si>
  <si>
    <t>Diğer Yayın Alımları</t>
  </si>
  <si>
    <t>11</t>
  </si>
  <si>
    <t>Yemek Hizmeti Alım Giderleri</t>
  </si>
  <si>
    <t>25</t>
  </si>
  <si>
    <t>Kurslara Katılma ve Eğitim Giderleri</t>
  </si>
  <si>
    <t>Hazine Hissesi</t>
  </si>
  <si>
    <t>Diğer Yayın Alımları ve Yapımları</t>
  </si>
  <si>
    <t>Diğer Alımlar</t>
  </si>
  <si>
    <t>Harita Alımları</t>
  </si>
  <si>
    <t>Lisans Alımları</t>
  </si>
  <si>
    <t>Patent Alımları</t>
  </si>
  <si>
    <t>Diğer Fikri Hak Alımları</t>
  </si>
  <si>
    <t>İhbar ve Kıdem Tazminatları</t>
  </si>
  <si>
    <t>Ödenecek Vergi,Resim,Harçlar ve Benzeri Giderler</t>
  </si>
  <si>
    <t>Güvenlik, Korunma ve Gösteri Amaçlı Tüketim Malzemeleri</t>
  </si>
  <si>
    <t>Veri Hazırlama ve Bilgi İşlem Hizmeti Giderleri</t>
  </si>
  <si>
    <t>Diğer Taşınmaz Yapım,Bakım ve Onarım Giderleri</t>
  </si>
  <si>
    <t>S.H.Ç.E.K. Payı</t>
  </si>
  <si>
    <t>Yıl Sonu Karından Hazineye Aktarılan</t>
  </si>
  <si>
    <t>İşyeri Makine Techizat Alımları</t>
  </si>
  <si>
    <t>Tamir ve Bakım Aleti Alımları</t>
  </si>
  <si>
    <t>Laboratuvar Gereçleri Alımları</t>
  </si>
  <si>
    <t>Diğer avadanlık Alımları</t>
  </si>
  <si>
    <t>Basılı Yayın lımları ve Yapımları</t>
  </si>
  <si>
    <t>MENKUL SERMAYE ÜRETİM GİDERLERİ</t>
  </si>
  <si>
    <t>SÖZLEŞMELİ PERSONEL</t>
  </si>
  <si>
    <t>İŞÇİLER</t>
  </si>
  <si>
    <t>GEÇİCİ PERONEL</t>
  </si>
  <si>
    <t xml:space="preserve">Avadanlık Alımları </t>
  </si>
  <si>
    <t>Harita ve Plan Proje Alımları</t>
  </si>
  <si>
    <t>Fazla Mesailer</t>
  </si>
  <si>
    <t>MAL VE HİZMET ALIM GİDERLERİ</t>
  </si>
  <si>
    <t>GÖREV GİDERLERİ</t>
  </si>
  <si>
    <t>GELİRLERDEN VE KARLARDAN AYRILAN PAYLAR</t>
  </si>
  <si>
    <t>GENEL TOPLAM</t>
  </si>
  <si>
    <t>ÇEVRE VE ŞEHİRCİLİK BAKANLIĞI</t>
  </si>
  <si>
    <t>DÖNER SERMAYE İŞLETMESİ MÜDÜRLÜĞÜ</t>
  </si>
  <si>
    <t>Personel Hizmeti Alım Giderleri</t>
  </si>
  <si>
    <t>Güvenlik ve Savunmaya Yönelik Mal, Malz.ve Hizmet Alımları, Yapımları ve Gid.</t>
  </si>
  <si>
    <t>Genel Bütçeye Verilen Diğer Paylar (Kentsel Dönüş. Hiz. Özel Hes. Aktarılan)</t>
  </si>
  <si>
    <t xml:space="preserve">KURUMSAL </t>
  </si>
  <si>
    <t>Diğer Ödemeler</t>
  </si>
  <si>
    <t>A Ç I K L A M A</t>
  </si>
  <si>
    <t>657 S.K. 4/B Sözleşmeli Personel Ücretleri</t>
  </si>
  <si>
    <t>657 S.K. 4/B Sözleşmeli Personel Zam ve Tazminatları</t>
  </si>
  <si>
    <t>Diğer Sözleşmeli Personel Zam ve Tazminatları</t>
  </si>
  <si>
    <t>657 S.K. 4/B Sözleşmeli Personel Sosyal Hakları</t>
  </si>
  <si>
    <t>Diğer Sözleşmeli Personelin Sosyal Hakları</t>
  </si>
  <si>
    <t>657 S.K. 4/B Sözleşmeli Personelin Ek Çalışma Karşılıkları</t>
  </si>
  <si>
    <t>Diğer Sözleşmeli Personelin Ek Çalışma Karşılıkları</t>
  </si>
  <si>
    <t>657 S.K. 4/B Sözleşmeli Personelin Diğer Giderleri</t>
  </si>
  <si>
    <t>Diğer Sözleşmeli Personelin Diğer Giderleri</t>
  </si>
  <si>
    <t>Sürekli İşçilerin İhbar ve Kıdem Tazminatları</t>
  </si>
  <si>
    <t>Aday Çırak, Çırak ve Stajyer Ücretleri</t>
  </si>
  <si>
    <t>Diğer Vergi, Resim ve Harçlar ve Benzeri Giderler</t>
  </si>
  <si>
    <t>Su Alımları</t>
  </si>
  <si>
    <t>Yayın Alımları ve Yapımları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</si>
  <si>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</si>
  <si>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</si>
  <si>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</si>
  <si>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</si>
  <si>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</si>
  <si>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</si>
  <si>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</si>
  <si>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</si>
  <si>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</si>
  <si>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</si>
  <si>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</si>
  <si>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</si>
  <si>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KALAN ÖDENEK</t>
  </si>
  <si>
    <t>HARCAMA TOPLAMI</t>
  </si>
  <si>
    <t>EKSİLTİLEN</t>
  </si>
  <si>
    <t>ARTTIRILAN</t>
  </si>
  <si>
    <t xml:space="preserve">EKİM </t>
  </si>
  <si>
    <t>Mahalli İdarelere Verilen Paylar</t>
  </si>
  <si>
    <t>99</t>
  </si>
  <si>
    <t>Belediye Prıjeleri Destek Payı (İller Bankası)</t>
  </si>
  <si>
    <t>2015 YILI GİDER BÜTÇESİ (TL)</t>
  </si>
  <si>
    <t>2015 BAŞLANGIÇ BÜTÇESİ</t>
  </si>
  <si>
    <t>2015 YILI     BÜTÇESİ</t>
  </si>
  <si>
    <t>Hizmet Binası Müteahhitlik Giderleri(İl Müdürlükleri)</t>
  </si>
  <si>
    <t>GAYRİMENKUL ALIMLARI VE KAMULAŞTIRMA GİDERLERİ</t>
  </si>
  <si>
    <t>Arazi Alım ve Kamulaştırma Giderleri</t>
  </si>
  <si>
    <t>İskan Arazisi Alım ve Kamulaştırma Giderleri</t>
  </si>
  <si>
    <t>SERMAYE TRANSFERLERİ</t>
  </si>
  <si>
    <t>YURTİÇİ SERMAYE TRANSFERLERİ</t>
  </si>
  <si>
    <t>Genel Bütçeye Sermaye Transferleri</t>
  </si>
  <si>
    <t xml:space="preserve">Genel Bütçeye Verilen Diğer Paylar </t>
  </si>
  <si>
    <t>Özel Bütçeli İdarelere Verilen Paylar</t>
  </si>
  <si>
    <t>Özel Bütçeye Verilen Diğer Paylar</t>
  </si>
  <si>
    <t>Uluslararası Kuruluşlara Yapılan Üyelik Ödemeleri</t>
  </si>
  <si>
    <t>KODU</t>
  </si>
  <si>
    <t>AÇIKLAMA</t>
  </si>
  <si>
    <t>BAŞLANGIÇ ÖDENEĞİ</t>
  </si>
  <si>
    <t>KULLANILAN</t>
  </si>
  <si>
    <t>KALAN</t>
  </si>
  <si>
    <t>TAHMİNİ ÖDENECEK</t>
  </si>
  <si>
    <t>830.03.02.03.02</t>
  </si>
  <si>
    <t>830.03.02.03.03</t>
  </si>
  <si>
    <t>830.03.02.04.01</t>
  </si>
  <si>
    <t>830.03.02.04.02</t>
  </si>
  <si>
    <t>830.03.02.05.01</t>
  </si>
  <si>
    <t>830.03.02.05.90</t>
  </si>
  <si>
    <t>830.03.02.06.90</t>
  </si>
  <si>
    <t>830.03.03.01.01</t>
  </si>
  <si>
    <t>830.03.04.03.01</t>
  </si>
  <si>
    <t>830.03.04.03.90</t>
  </si>
  <si>
    <t>830.03.05.01.11</t>
  </si>
  <si>
    <t>830.03.05.02.90</t>
  </si>
  <si>
    <t>830.03.05.04.02</t>
  </si>
  <si>
    <t>830.03.05.05.08</t>
  </si>
  <si>
    <t>830.03.05.05.90</t>
  </si>
  <si>
    <t>830.03.07.01.01</t>
  </si>
  <si>
    <t>830.03.07.03.01</t>
  </si>
  <si>
    <t>830.03.07.03.03</t>
  </si>
  <si>
    <t>830.03.07.03.04</t>
  </si>
  <si>
    <t>830.03.08.09.90</t>
  </si>
  <si>
    <t>830.05.08.03.01</t>
  </si>
  <si>
    <t>830.06.01.01.01</t>
  </si>
  <si>
    <t>830.03.04.02.90</t>
  </si>
  <si>
    <t>830.03.02.01.90</t>
  </si>
  <si>
    <t>830.03.02.02.01</t>
  </si>
  <si>
    <t>830.03.02.02.02</t>
  </si>
  <si>
    <t>830.03.07.01.02</t>
  </si>
  <si>
    <t>830.03.05.02.01</t>
  </si>
  <si>
    <t>830.03.07.02.01</t>
  </si>
  <si>
    <t>830.05.08.01.99</t>
  </si>
  <si>
    <t>830.05.09.03.01</t>
  </si>
  <si>
    <t>TOPLAM</t>
  </si>
  <si>
    <t>2016 YILI     BÜTÇESİ</t>
  </si>
  <si>
    <t>2017 YILI     BÜTÇESİ</t>
  </si>
  <si>
    <t>HİZMET BİNASI KİRALAMA GİD.</t>
  </si>
  <si>
    <t>GENEL BÜTÇEYE VERİLEN DİĞ.PAYLAR</t>
  </si>
  <si>
    <t>ÖZEL BÜTÇEYE VERİLEN DİĞER PAYLAR</t>
  </si>
  <si>
    <t>YURT DIŞI GEÇİCİ GÖREV YOLLUĞU</t>
  </si>
  <si>
    <t>İSKAN ARAZİ ALIM KAMULAŞTIRMA</t>
  </si>
  <si>
    <t>GENEL BÜTÇEYE SERMAYE TRANSFERİ</t>
  </si>
  <si>
    <t>BASKI VE CİLT GİDERLERİ</t>
  </si>
  <si>
    <t>DİĞER TÜK.MAL.MLZ.AL.</t>
  </si>
  <si>
    <t>BİLGİYE ABONELİK İNTERNET ERİŞİMİ</t>
  </si>
  <si>
    <t>DİĞER HİZMET ALIMLARI</t>
  </si>
  <si>
    <t>TANITMA AĞIRLAMA TÖREN</t>
  </si>
  <si>
    <t>YURT İÇİ GEÇİCİ GÖREV YOLLUĞU</t>
  </si>
  <si>
    <t>İLAN GİDERLERİ</t>
  </si>
  <si>
    <t>MAHKEME HARÇ VE GİDERLERİ</t>
  </si>
  <si>
    <t>DİĞ.DAY.MAL.MLZ.AL.</t>
  </si>
  <si>
    <t>BÜRO MEFRUŞAT ALIMLARI</t>
  </si>
  <si>
    <t>ULS.KURŞ.YAP.ÜYELİK ÖD.</t>
  </si>
  <si>
    <t>POSTA TELGRAF GİDERLERİ</t>
  </si>
  <si>
    <t>BİLGİSAYAR YAZI.AL.VE YAPIMLARI</t>
  </si>
  <si>
    <t>BİLGİSAYAR ALIMLARI</t>
  </si>
  <si>
    <t>HİZ.BİNASI MÜT.GİD.</t>
  </si>
  <si>
    <t>BİLGİSAYAR YAZILIMI AL.</t>
  </si>
  <si>
    <t>MÜŞAVİRLİK GİDERLERİ</t>
  </si>
  <si>
    <t>LABORATUVAR CİHAZI AL.</t>
  </si>
  <si>
    <t>İŞYERİ MAK.TEÇ.AL.</t>
  </si>
  <si>
    <t>DİĞER MAK.TEÇ.AL.</t>
  </si>
  <si>
    <t>BÜRO MAKİNALARI AL.</t>
  </si>
  <si>
    <t>TEMİZLİK HİZ.AL.GİD.</t>
  </si>
  <si>
    <t>TAŞIT KİRALAMA GİD.</t>
  </si>
  <si>
    <t>074</t>
  </si>
  <si>
    <t>MAK.TEÇ.BAK.ON.GİD.</t>
  </si>
  <si>
    <t>GENEL BÜTÇEYE SERMAYE TRANSFERLERİ</t>
  </si>
  <si>
    <t>AKARYAKIT VE YAĞ ALIMLARI</t>
  </si>
  <si>
    <t>BELEDİYE PROJELERİ DESTEK PAYI</t>
  </si>
  <si>
    <t>BÜRO MEFRUŞATI ALIMLARI</t>
  </si>
  <si>
    <t>Periyodik Yayın Alımları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</si>
</sst>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b/>
      <sz val="10"/>
      <color rgb="FF00B050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0070C0"/>
      <name val="Times New Roman"/>
      <family val="1"/>
      <charset val="162"/>
    </font>
    <font>
      <sz val="1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theme="3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28"/>
      <color rgb="FF00B05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2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applyFont="1" applyFill="1" applyAlignment="1">
      <alignment shrinkToFi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 shrinkToFit="1"/>
    </xf>
    <xf numFmtId="0" fontId="7" fillId="0" borderId="0" xfId="0" applyFont="1" applyFill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0" xfId="0" applyFont="1" applyFill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" fontId="6" fillId="0" borderId="0" xfId="0" applyNumberFormat="1" applyFont="1" applyFill="1"/>
    <xf numFmtId="4" fontId="4" fillId="0" borderId="13" xfId="0" applyNumberFormat="1" applyFont="1" applyFill="1" applyBorder="1"/>
    <xf numFmtId="4" fontId="5" fillId="0" borderId="13" xfId="0" applyNumberFormat="1" applyFont="1" applyFill="1" applyBorder="1"/>
    <xf numFmtId="4" fontId="2" fillId="0" borderId="13" xfId="0" applyNumberFormat="1" applyFont="1" applyFill="1" applyBorder="1"/>
    <xf numFmtId="4" fontId="4" fillId="0" borderId="1" xfId="0" applyNumberFormat="1" applyFont="1" applyFill="1" applyBorder="1"/>
    <xf numFmtId="4" fontId="5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Border="1" applyAlignment="1">
      <alignment horizontal="left" vertical="center" shrinkToFit="1"/>
    </xf>
    <xf numFmtId="49" fontId="4" fillId="0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 shrinkToFit="1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shrinkToFit="1"/>
    </xf>
    <xf numFmtId="164" fontId="4" fillId="0" borderId="32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36" xfId="0" applyNumberFormat="1" applyFont="1" applyFill="1" applyBorder="1" applyAlignment="1" applyProtection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left" vertical="center" shrinkToFit="1"/>
    </xf>
    <xf numFmtId="49" fontId="3" fillId="0" borderId="3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 applyProtection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/>
    <xf numFmtId="4" fontId="16" fillId="0" borderId="1" xfId="0" applyNumberFormat="1" applyFont="1" applyFill="1" applyBorder="1"/>
    <xf numFmtId="4" fontId="15" fillId="0" borderId="15" xfId="0" applyNumberFormat="1" applyFont="1" applyFill="1" applyBorder="1" applyAlignment="1">
      <alignment wrapText="1"/>
    </xf>
    <xf numFmtId="4" fontId="6" fillId="0" borderId="15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4" fontId="15" fillId="0" borderId="19" xfId="0" applyNumberFormat="1" applyFont="1" applyFill="1" applyBorder="1" applyAlignment="1">
      <alignment wrapText="1"/>
    </xf>
    <xf numFmtId="164" fontId="16" fillId="0" borderId="9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 applyProtection="1">
      <alignment horizontal="center" vertical="center"/>
    </xf>
    <xf numFmtId="0" fontId="16" fillId="0" borderId="28" xfId="0" applyNumberFormat="1" applyFont="1" applyFill="1" applyBorder="1" applyAlignment="1" applyProtection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left" vertical="center" shrinkToFit="1"/>
    </xf>
    <xf numFmtId="4" fontId="2" fillId="0" borderId="42" xfId="0" applyNumberFormat="1" applyFont="1" applyFill="1" applyBorder="1"/>
    <xf numFmtId="4" fontId="2" fillId="0" borderId="15" xfId="0" applyNumberFormat="1" applyFont="1" applyFill="1" applyBorder="1"/>
    <xf numFmtId="16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" fontId="15" fillId="0" borderId="42" xfId="0" applyNumberFormat="1" applyFont="1" applyFill="1" applyBorder="1" applyAlignment="1">
      <alignment wrapText="1"/>
    </xf>
    <xf numFmtId="4" fontId="0" fillId="0" borderId="0" xfId="0" applyNumberFormat="1"/>
    <xf numFmtId="4" fontId="6" fillId="0" borderId="0" xfId="0" applyNumberFormat="1" applyFont="1" applyFill="1" applyAlignment="1">
      <alignment shrinkToFit="1"/>
    </xf>
    <xf numFmtId="4" fontId="15" fillId="0" borderId="9" xfId="0" applyNumberFormat="1" applyFont="1" applyFill="1" applyBorder="1" applyAlignment="1">
      <alignment horizontal="right"/>
    </xf>
    <xf numFmtId="4" fontId="1" fillId="2" borderId="17" xfId="0" applyNumberFormat="1" applyFont="1" applyFill="1" applyBorder="1"/>
    <xf numFmtId="4" fontId="1" fillId="0" borderId="12" xfId="0" applyNumberFormat="1" applyFont="1" applyFill="1" applyBorder="1"/>
    <xf numFmtId="4" fontId="15" fillId="0" borderId="15" xfId="0" applyNumberFormat="1" applyFont="1" applyFill="1" applyBorder="1" applyAlignment="1">
      <alignment horizontal="right"/>
    </xf>
    <xf numFmtId="4" fontId="16" fillId="2" borderId="1" xfId="0" applyNumberFormat="1" applyFont="1" applyFill="1" applyBorder="1"/>
    <xf numFmtId="4" fontId="16" fillId="0" borderId="15" xfId="0" applyNumberFormat="1" applyFont="1" applyFill="1" applyBorder="1"/>
    <xf numFmtId="4" fontId="4" fillId="0" borderId="15" xfId="0" applyNumberFormat="1" applyFont="1" applyFill="1" applyBorder="1"/>
    <xf numFmtId="4" fontId="5" fillId="2" borderId="1" xfId="0" applyNumberFormat="1" applyFont="1" applyFill="1" applyBorder="1"/>
    <xf numFmtId="4" fontId="5" fillId="0" borderId="15" xfId="0" applyNumberFormat="1" applyFont="1" applyFill="1" applyBorder="1"/>
    <xf numFmtId="4" fontId="2" fillId="0" borderId="15" xfId="0" applyNumberFormat="1" applyFont="1" applyBorder="1" applyAlignment="1">
      <alignment horizontal="left" vertical="center" shrinkToFit="1"/>
    </xf>
    <xf numFmtId="4" fontId="2" fillId="0" borderId="12" xfId="0" applyNumberFormat="1" applyFont="1" applyFill="1" applyBorder="1"/>
    <xf numFmtId="4" fontId="2" fillId="0" borderId="0" xfId="0" applyNumberFormat="1" applyFont="1" applyBorder="1" applyAlignment="1">
      <alignment horizontal="left" vertical="center" shrinkToFit="1"/>
    </xf>
    <xf numFmtId="4" fontId="2" fillId="0" borderId="0" xfId="0" applyNumberFormat="1" applyFont="1" applyFill="1" applyBorder="1"/>
    <xf numFmtId="4" fontId="4" fillId="2" borderId="1" xfId="0" applyNumberFormat="1" applyFont="1" applyFill="1" applyBorder="1"/>
    <xf numFmtId="4" fontId="2" fillId="0" borderId="17" xfId="0" applyNumberFormat="1" applyFont="1" applyFill="1" applyBorder="1"/>
    <xf numFmtId="4" fontId="2" fillId="0" borderId="32" xfId="0" applyNumberFormat="1" applyFont="1" applyFill="1" applyBorder="1"/>
    <xf numFmtId="4" fontId="2" fillId="0" borderId="14" xfId="0" applyNumberFormat="1" applyFont="1" applyBorder="1" applyAlignment="1">
      <alignment horizontal="left" vertical="center" shrinkToFit="1"/>
    </xf>
    <xf numFmtId="4" fontId="2" fillId="0" borderId="35" xfId="0" applyNumberFormat="1" applyFont="1" applyBorder="1" applyAlignment="1">
      <alignment horizontal="left" vertical="center" shrinkToFit="1"/>
    </xf>
    <xf numFmtId="4" fontId="5" fillId="0" borderId="32" xfId="0" applyNumberFormat="1" applyFont="1" applyFill="1" applyBorder="1"/>
    <xf numFmtId="4" fontId="5" fillId="2" borderId="32" xfId="0" applyNumberFormat="1" applyFont="1" applyFill="1" applyBorder="1"/>
    <xf numFmtId="4" fontId="16" fillId="0" borderId="32" xfId="0" applyNumberFormat="1" applyFont="1" applyFill="1" applyBorder="1"/>
    <xf numFmtId="4" fontId="16" fillId="2" borderId="32" xfId="0" applyNumberFormat="1" applyFont="1" applyFill="1" applyBorder="1"/>
    <xf numFmtId="4" fontId="4" fillId="0" borderId="32" xfId="0" applyNumberFormat="1" applyFont="1" applyFill="1" applyBorder="1"/>
    <xf numFmtId="4" fontId="4" fillId="2" borderId="32" xfId="0" applyNumberFormat="1" applyFont="1" applyFill="1" applyBorder="1"/>
    <xf numFmtId="4" fontId="2" fillId="0" borderId="15" xfId="0" applyNumberFormat="1" applyFont="1" applyFill="1" applyBorder="1" applyAlignment="1">
      <alignment horizontal="left" vertical="center" shrinkToFit="1"/>
    </xf>
    <xf numFmtId="4" fontId="2" fillId="0" borderId="32" xfId="0" applyNumberFormat="1" applyFont="1" applyFill="1" applyBorder="1" applyAlignment="1"/>
    <xf numFmtId="4" fontId="2" fillId="0" borderId="15" xfId="0" applyNumberFormat="1" applyFont="1" applyFill="1" applyBorder="1" applyAlignment="1">
      <alignment shrinkToFit="1"/>
    </xf>
    <xf numFmtId="4" fontId="5" fillId="2" borderId="15" xfId="0" applyNumberFormat="1" applyFont="1" applyFill="1" applyBorder="1"/>
    <xf numFmtId="4" fontId="2" fillId="0" borderId="15" xfId="0" applyNumberFormat="1" applyFont="1" applyFill="1" applyBorder="1" applyAlignment="1">
      <alignment horizontal="right" shrinkToFit="1"/>
    </xf>
    <xf numFmtId="4" fontId="2" fillId="0" borderId="0" xfId="0" applyNumberFormat="1" applyFont="1" applyFill="1" applyBorder="1" applyAlignment="1">
      <alignment horizontal="left" vertical="center" shrinkToFit="1"/>
    </xf>
    <xf numFmtId="4" fontId="5" fillId="0" borderId="0" xfId="0" applyNumberFormat="1" applyFont="1" applyFill="1" applyBorder="1"/>
    <xf numFmtId="4" fontId="1" fillId="2" borderId="0" xfId="0" applyNumberFormat="1" applyFont="1" applyFill="1" applyBorder="1"/>
    <xf numFmtId="4" fontId="1" fillId="0" borderId="0" xfId="0" applyNumberFormat="1" applyFont="1" applyFill="1" applyBorder="1"/>
    <xf numFmtId="4" fontId="17" fillId="0" borderId="15" xfId="0" applyNumberFormat="1" applyFont="1" applyFill="1" applyBorder="1" applyAlignment="1">
      <alignment horizontal="right"/>
    </xf>
    <xf numFmtId="4" fontId="17" fillId="2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 wrapText="1"/>
    </xf>
    <xf numFmtId="4" fontId="6" fillId="0" borderId="42" xfId="0" applyNumberFormat="1" applyFont="1" applyFill="1" applyBorder="1" applyAlignment="1">
      <alignment horizontal="righ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2" fillId="0" borderId="24" xfId="0" applyNumberFormat="1" applyFont="1" applyFill="1" applyBorder="1"/>
    <xf numFmtId="4" fontId="6" fillId="0" borderId="42" xfId="0" applyNumberFormat="1" applyFont="1" applyFill="1" applyBorder="1" applyAlignment="1">
      <alignment wrapText="1"/>
    </xf>
    <xf numFmtId="4" fontId="15" fillId="0" borderId="0" xfId="0" applyNumberFormat="1" applyFont="1" applyFill="1"/>
    <xf numFmtId="4" fontId="1" fillId="2" borderId="17" xfId="0" applyNumberFormat="1" applyFont="1" applyFill="1" applyBorder="1" applyAlignment="1"/>
    <xf numFmtId="4" fontId="1" fillId="2" borderId="42" xfId="0" applyNumberFormat="1" applyFont="1" applyFill="1" applyBorder="1" applyAlignment="1">
      <alignment horizontal="right"/>
    </xf>
    <xf numFmtId="4" fontId="1" fillId="2" borderId="42" xfId="0" applyNumberFormat="1" applyFont="1" applyFill="1" applyBorder="1"/>
    <xf numFmtId="4" fontId="15" fillId="0" borderId="0" xfId="0" applyNumberFormat="1" applyFont="1" applyFill="1" applyBorder="1"/>
    <xf numFmtId="4" fontId="15" fillId="2" borderId="0" xfId="0" applyNumberFormat="1" applyFont="1" applyFill="1"/>
    <xf numFmtId="0" fontId="0" fillId="0" borderId="15" xfId="0" applyBorder="1"/>
    <xf numFmtId="4" fontId="0" fillId="0" borderId="15" xfId="0" applyNumberFormat="1" applyBorder="1" applyAlignment="1">
      <alignment wrapText="1"/>
    </xf>
    <xf numFmtId="4" fontId="0" fillId="0" borderId="15" xfId="0" applyNumberFormat="1" applyBorder="1"/>
    <xf numFmtId="4" fontId="19" fillId="2" borderId="15" xfId="0" applyNumberFormat="1" applyFont="1" applyFill="1" applyBorder="1"/>
    <xf numFmtId="164" fontId="2" fillId="0" borderId="15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0" borderId="15" xfId="0" applyFill="1" applyBorder="1"/>
    <xf numFmtId="4" fontId="19" fillId="3" borderId="15" xfId="0" applyNumberFormat="1" applyFont="1" applyFill="1" applyBorder="1"/>
    <xf numFmtId="49" fontId="4" fillId="0" borderId="15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/>
    <xf numFmtId="4" fontId="4" fillId="0" borderId="42" xfId="0" applyNumberFormat="1" applyFont="1" applyFill="1" applyBorder="1"/>
    <xf numFmtId="164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/>
    <xf numFmtId="164" fontId="4" fillId="0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shrinkToFit="1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19" fillId="2" borderId="0" xfId="0" applyNumberFormat="1" applyFont="1" applyFill="1"/>
    <xf numFmtId="4" fontId="19" fillId="4" borderId="0" xfId="0" applyNumberFormat="1" applyFont="1" applyFill="1"/>
    <xf numFmtId="4" fontId="16" fillId="0" borderId="49" xfId="0" applyNumberFormat="1" applyFont="1" applyFill="1" applyBorder="1"/>
    <xf numFmtId="4" fontId="4" fillId="0" borderId="49" xfId="0" applyNumberFormat="1" applyFont="1" applyFill="1" applyBorder="1"/>
    <xf numFmtId="49" fontId="0" fillId="0" borderId="0" xfId="0" applyNumberFormat="1"/>
    <xf numFmtId="49" fontId="0" fillId="0" borderId="15" xfId="0" applyNumberFormat="1" applyBorder="1"/>
    <xf numFmtId="49" fontId="0" fillId="0" borderId="15" xfId="0" applyNumberFormat="1" applyFill="1" applyBorder="1"/>
    <xf numFmtId="0" fontId="6" fillId="0" borderId="20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left" vertical="center" shrinkToFit="1"/>
    </xf>
    <xf numFmtId="164" fontId="4" fillId="0" borderId="18" xfId="0" applyNumberFormat="1" applyFont="1" applyFill="1" applyBorder="1" applyAlignment="1">
      <alignment horizontal="left" vertical="center" shrinkToFit="1"/>
    </xf>
    <xf numFmtId="164" fontId="4" fillId="0" borderId="19" xfId="0" applyNumberFormat="1" applyFont="1" applyFill="1" applyBorder="1" applyAlignment="1">
      <alignment horizontal="left" vertical="center" shrinkToFit="1"/>
    </xf>
    <xf numFmtId="164" fontId="5" fillId="0" borderId="17" xfId="0" applyNumberFormat="1" applyFont="1" applyFill="1" applyBorder="1" applyAlignment="1">
      <alignment horizontal="left" vertical="center" shrinkToFit="1"/>
    </xf>
    <xf numFmtId="164" fontId="5" fillId="0" borderId="19" xfId="0" applyNumberFormat="1" applyFont="1" applyFill="1" applyBorder="1" applyAlignment="1">
      <alignment horizontal="left" vertical="center" shrinkToFit="1"/>
    </xf>
    <xf numFmtId="164" fontId="16" fillId="0" borderId="17" xfId="0" applyNumberFormat="1" applyFont="1" applyFill="1" applyBorder="1" applyAlignment="1">
      <alignment horizontal="left" vertical="center" shrinkToFit="1"/>
    </xf>
    <xf numFmtId="164" fontId="16" fillId="0" borderId="18" xfId="0" applyNumberFormat="1" applyFont="1" applyFill="1" applyBorder="1" applyAlignment="1">
      <alignment horizontal="left" vertical="center" shrinkToFit="1"/>
    </xf>
    <xf numFmtId="164" fontId="16" fillId="0" borderId="19" xfId="0" applyNumberFormat="1" applyFont="1" applyFill="1" applyBorder="1" applyAlignment="1">
      <alignment horizontal="left" vertical="center" shrinkToFit="1"/>
    </xf>
    <xf numFmtId="4" fontId="15" fillId="0" borderId="35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wrapText="1"/>
    </xf>
    <xf numFmtId="4" fontId="15" fillId="0" borderId="20" xfId="0" applyNumberFormat="1" applyFont="1" applyFill="1" applyBorder="1" applyAlignment="1">
      <alignment horizontal="center" wrapText="1"/>
    </xf>
    <xf numFmtId="4" fontId="15" fillId="0" borderId="50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shrinkToFit="1"/>
    </xf>
    <xf numFmtId="164" fontId="1" fillId="0" borderId="9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0" fontId="14" fillId="0" borderId="15" xfId="0" applyFont="1" applyBorder="1"/>
    <xf numFmtId="164" fontId="1" fillId="0" borderId="15" xfId="0" applyNumberFormat="1" applyFont="1" applyFill="1" applyBorder="1" applyAlignment="1">
      <alignment horizontal="center" vertical="center" shrinkToFit="1"/>
    </xf>
    <xf numFmtId="164" fontId="4" fillId="0" borderId="15" xfId="0" applyNumberFormat="1" applyFont="1" applyFill="1" applyBorder="1" applyAlignment="1">
      <alignment horizontal="left" vertical="center" shrinkToFit="1"/>
    </xf>
    <xf numFmtId="164" fontId="5" fillId="0" borderId="15" xfId="0" applyNumberFormat="1" applyFont="1" applyFill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164" fontId="4" fillId="0" borderId="42" xfId="0" applyNumberFormat="1" applyFont="1" applyFill="1" applyBorder="1" applyAlignment="1">
      <alignment horizontal="left" vertical="center" shrinkToFit="1"/>
    </xf>
    <xf numFmtId="164" fontId="4" fillId="0" borderId="40" xfId="0" applyNumberFormat="1" applyFont="1" applyFill="1" applyBorder="1" applyAlignment="1">
      <alignment horizontal="left" vertical="center" shrinkToFit="1"/>
    </xf>
    <xf numFmtId="164" fontId="4" fillId="0" borderId="41" xfId="0" applyNumberFormat="1" applyFont="1" applyFill="1" applyBorder="1" applyAlignment="1">
      <alignment horizontal="left" vertical="center" shrinkToFit="1"/>
    </xf>
    <xf numFmtId="164" fontId="5" fillId="0" borderId="42" xfId="0" applyNumberFormat="1" applyFont="1" applyFill="1" applyBorder="1" applyAlignment="1">
      <alignment horizontal="left" vertical="center" shrinkToFit="1"/>
    </xf>
    <xf numFmtId="164" fontId="5" fillId="0" borderId="41" xfId="0" applyNumberFormat="1" applyFont="1" applyFill="1" applyBorder="1" applyAlignment="1">
      <alignment horizontal="left" vertical="center" shrinkToFit="1"/>
    </xf>
    <xf numFmtId="164" fontId="4" fillId="0" borderId="46" xfId="0" applyNumberFormat="1" applyFont="1" applyFill="1" applyBorder="1" applyAlignment="1">
      <alignment horizontal="left" vertical="center" shrinkToFit="1"/>
    </xf>
    <xf numFmtId="164" fontId="4" fillId="0" borderId="47" xfId="0" applyNumberFormat="1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4" fillId="0" borderId="18" xfId="0" applyFont="1" applyBorder="1"/>
    <xf numFmtId="0" fontId="14" fillId="0" borderId="19" xfId="0" applyFont="1" applyBorder="1"/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8" fillId="0" borderId="0" xfId="0" applyFont="1" applyFill="1" applyAlignment="1">
      <alignment horizontal="center"/>
    </xf>
    <xf numFmtId="164" fontId="1" fillId="0" borderId="22" xfId="0" applyNumberFormat="1" applyFont="1" applyFill="1" applyBorder="1" applyAlignment="1">
      <alignment horizontal="left" vertical="center" shrinkToFit="1"/>
    </xf>
    <xf numFmtId="164" fontId="1" fillId="0" borderId="23" xfId="0" applyNumberFormat="1" applyFont="1" applyFill="1" applyBorder="1" applyAlignment="1">
      <alignment horizontal="left" vertical="center" shrinkToFit="1"/>
    </xf>
    <xf numFmtId="49" fontId="1" fillId="0" borderId="17" xfId="0" applyNumberFormat="1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center" shrinkToFit="1"/>
    </xf>
    <xf numFmtId="0" fontId="11" fillId="0" borderId="5" xfId="0" applyFont="1" applyFill="1" applyBorder="1" applyAlignment="1">
      <alignment horizontal="center" shrinkToFit="1"/>
    </xf>
    <xf numFmtId="0" fontId="11" fillId="0" borderId="3" xfId="0" applyFont="1" applyFill="1" applyBorder="1" applyAlignment="1">
      <alignment horizontal="center" shrinkToFit="1"/>
    </xf>
    <xf numFmtId="3" fontId="8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164" fontId="1" fillId="0" borderId="17" xfId="0" applyNumberFormat="1" applyFont="1" applyFill="1" applyBorder="1" applyAlignment="1">
      <alignment horizontal="center" vertical="center" shrinkToFit="1"/>
    </xf>
    <xf numFmtId="164" fontId="1" fillId="0" borderId="18" xfId="0" applyNumberFormat="1" applyFont="1" applyFill="1" applyBorder="1" applyAlignment="1">
      <alignment horizontal="center" vertical="center" shrinkToFit="1"/>
    </xf>
    <xf numFmtId="164" fontId="1" fillId="0" borderId="19" xfId="0" applyNumberFormat="1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left" vertical="center" shrinkToFit="1"/>
    </xf>
    <xf numFmtId="49" fontId="1" fillId="0" borderId="42" xfId="0" applyNumberFormat="1" applyFont="1" applyFill="1" applyBorder="1" applyAlignment="1">
      <alignment horizontal="center" vertical="center" shrinkToFit="1"/>
    </xf>
    <xf numFmtId="0" fontId="14" fillId="0" borderId="40" xfId="0" applyFont="1" applyBorder="1"/>
    <xf numFmtId="0" fontId="14" fillId="0" borderId="41" xfId="0" applyFont="1" applyBorder="1"/>
    <xf numFmtId="0" fontId="4" fillId="0" borderId="1" xfId="0" applyFont="1" applyBorder="1" applyAlignment="1">
      <alignment horizontal="left" vertical="center" shrinkToFit="1"/>
    </xf>
    <xf numFmtId="164" fontId="1" fillId="0" borderId="42" xfId="0" applyNumberFormat="1" applyFont="1" applyFill="1" applyBorder="1" applyAlignment="1">
      <alignment horizontal="left" vertical="center" shrinkToFit="1"/>
    </xf>
    <xf numFmtId="164" fontId="1" fillId="0" borderId="41" xfId="0" applyNumberFormat="1" applyFont="1" applyFill="1" applyBorder="1" applyAlignment="1">
      <alignment horizontal="left" vertical="center" shrinkToFit="1"/>
    </xf>
    <xf numFmtId="164" fontId="1" fillId="0" borderId="15" xfId="0" applyNumberFormat="1" applyFont="1" applyFill="1" applyBorder="1" applyAlignment="1">
      <alignment horizontal="left" vertical="center" shrinkToFit="1"/>
    </xf>
    <xf numFmtId="164" fontId="1" fillId="0" borderId="21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left" vertical="center" shrinkToFit="1"/>
    </xf>
    <xf numFmtId="164" fontId="1" fillId="0" borderId="39" xfId="0" applyNumberFormat="1" applyFont="1" applyFill="1" applyBorder="1" applyAlignment="1">
      <alignment horizontal="left" vertical="center" shrinkToFit="1"/>
    </xf>
    <xf numFmtId="164" fontId="1" fillId="0" borderId="44" xfId="0" applyNumberFormat="1" applyFont="1" applyFill="1" applyBorder="1" applyAlignment="1">
      <alignment horizontal="left" vertical="center" shrinkToFit="1"/>
    </xf>
    <xf numFmtId="164" fontId="1" fillId="0" borderId="45" xfId="0" applyNumberFormat="1" applyFont="1" applyFill="1" applyBorder="1" applyAlignment="1">
      <alignment horizontal="left" vertical="center" shrinkToFit="1"/>
    </xf>
    <xf numFmtId="164" fontId="5" fillId="0" borderId="47" xfId="0" applyNumberFormat="1" applyFont="1" applyFill="1" applyBorder="1" applyAlignment="1">
      <alignment horizontal="left" vertical="center" shrinkToFit="1"/>
    </xf>
    <xf numFmtId="0" fontId="14" fillId="0" borderId="46" xfId="0" applyFont="1" applyBorder="1"/>
    <xf numFmtId="0" fontId="14" fillId="0" borderId="47" xfId="0" applyFont="1" applyBorder="1"/>
    <xf numFmtId="0" fontId="16" fillId="0" borderId="48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16" fillId="0" borderId="41" xfId="0" applyFont="1" applyBorder="1" applyAlignment="1">
      <alignment horizontal="left" vertical="center" shrinkToFit="1"/>
    </xf>
    <xf numFmtId="164" fontId="4" fillId="0" borderId="24" xfId="0" applyNumberFormat="1" applyFont="1" applyFill="1" applyBorder="1" applyAlignment="1">
      <alignment horizontal="left" vertical="center" shrinkToFit="1"/>
    </xf>
    <xf numFmtId="164" fontId="4" fillId="0" borderId="25" xfId="0" applyNumberFormat="1" applyFont="1" applyFill="1" applyBorder="1" applyAlignment="1">
      <alignment horizontal="left" vertical="center" shrinkToFit="1"/>
    </xf>
    <xf numFmtId="164" fontId="4" fillId="0" borderId="26" xfId="0" applyNumberFormat="1" applyFont="1" applyFill="1" applyBorder="1" applyAlignment="1">
      <alignment horizontal="left" vertical="center" shrinkToFit="1"/>
    </xf>
    <xf numFmtId="164" fontId="20" fillId="0" borderId="42" xfId="0" applyNumberFormat="1" applyFont="1" applyFill="1" applyBorder="1" applyAlignment="1">
      <alignment horizontal="left" vertical="center" shrinkToFit="1"/>
    </xf>
    <xf numFmtId="164" fontId="20" fillId="0" borderId="46" xfId="0" applyNumberFormat="1" applyFont="1" applyFill="1" applyBorder="1" applyAlignment="1">
      <alignment horizontal="left" vertical="center" shrinkToFit="1"/>
    </xf>
    <xf numFmtId="164" fontId="20" fillId="0" borderId="47" xfId="0" applyNumberFormat="1" applyFont="1" applyFill="1" applyBorder="1" applyAlignment="1">
      <alignment horizontal="left" vertical="center" shrinkToFit="1"/>
    </xf>
    <xf numFmtId="0" fontId="19" fillId="0" borderId="25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CC"/>
      <color rgb="FFFFFF99"/>
      <color rgb="FFCC99FF"/>
      <color rgb="FFCC9900"/>
      <color rgb="FF99CCFF"/>
      <color rgb="FFFFFFFF"/>
      <color rgb="FFCCFFFF"/>
      <color rgb="FFFF99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7"/>
  <sheetViews>
    <sheetView tabSelected="1" zoomScale="69" zoomScaleNormal="69" zoomScaleSheetLayoutView="86" workbookViewId="0">
      <selection activeCell="A441" sqref="A441"/>
    </sheetView>
  </sheetViews>
  <sheetFormatPr defaultRowHeight="12.75" x14ac:dyDescent="0.2"/>
  <cols>
    <col min="1" max="2" width="4.7109375" style="8" customWidth="1"/>
    <col min="3" max="4" width="5" style="9" customWidth="1"/>
    <col min="5" max="5" width="4.28515625" style="9" customWidth="1"/>
    <col min="6" max="6" width="3.5703125" style="9" customWidth="1"/>
    <col min="7" max="7" width="34.5703125" style="10" customWidth="1"/>
    <col min="8" max="8" width="14.5703125" style="110" customWidth="1"/>
    <col min="9" max="9" width="14.28515625" style="110" bestFit="1" customWidth="1"/>
    <col min="10" max="10" width="14.42578125" style="110" customWidth="1"/>
    <col min="11" max="11" width="15.85546875" style="39" customWidth="1"/>
    <col min="12" max="12" width="16" style="156" bestFit="1" customWidth="1"/>
    <col min="13" max="13" width="14.42578125" style="39" customWidth="1"/>
    <col min="14" max="15" width="11.5703125" style="39" hidden="1" customWidth="1"/>
    <col min="16" max="18" width="12.5703125" style="39" hidden="1" customWidth="1"/>
    <col min="19" max="25" width="14.28515625" style="39" hidden="1" customWidth="1"/>
    <col min="26" max="29" width="12.5703125" style="39" hidden="1" customWidth="1"/>
    <col min="30" max="30" width="12" style="39" bestFit="1" customWidth="1"/>
    <col min="31" max="31" width="13" style="39" bestFit="1" customWidth="1"/>
    <col min="32" max="32" width="10.42578125" style="39" customWidth="1"/>
    <col min="33" max="16384" width="9.140625" style="8"/>
  </cols>
  <sheetData>
    <row r="1" spans="1:32" ht="15.75" x14ac:dyDescent="0.25">
      <c r="A1" s="246" t="s">
        <v>183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32" ht="14.25" x14ac:dyDescent="0.2">
      <c r="A2" s="247" t="s">
        <v>184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32" ht="14.25" x14ac:dyDescent="0.2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32" ht="15.75" x14ac:dyDescent="0.25">
      <c r="A4" s="264" t="s">
        <v>225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1:32" ht="15" customHeight="1" x14ac:dyDescent="0.2">
      <c r="A5" s="260" t="s">
        <v>188</v>
      </c>
      <c r="B5" s="261"/>
      <c r="C5" s="261"/>
      <c r="D5" s="262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</row>
    <row r="6" spans="1:32" ht="15" customHeight="1" x14ac:dyDescent="0.2">
      <c r="A6" s="38">
        <v>27</v>
      </c>
      <c r="B6" s="35">
        <v>1</v>
      </c>
      <c r="C6" s="35">
        <v>6</v>
      </c>
      <c r="D6" s="35">
        <v>1</v>
      </c>
    </row>
    <row r="7" spans="1:32" x14ac:dyDescent="0.2">
      <c r="A7" s="36"/>
      <c r="B7" s="36"/>
      <c r="C7" s="36"/>
      <c r="D7" s="37"/>
      <c r="H7" s="110">
        <f>SUM(H11+H56+H78+H201+H214)</f>
        <v>350000000</v>
      </c>
      <c r="I7" s="110">
        <f>SUM(I11+I56+I78+I201+I214+I270)</f>
        <v>281919400</v>
      </c>
      <c r="J7" s="110">
        <f>SUM(J11+J56+J78+J201+J214+J270)</f>
        <v>321919400</v>
      </c>
      <c r="K7" s="39">
        <f>SUM(K11+K56+K78+K201+K214+K270)</f>
        <v>390000000</v>
      </c>
      <c r="L7" s="161">
        <f>SUM(L11+L56+L78+L201+L214+L270)</f>
        <v>78742782.339999989</v>
      </c>
      <c r="M7" s="39">
        <f>SUM(M11+M56+M78+M201+M214+M270)</f>
        <v>311257217.66000003</v>
      </c>
    </row>
    <row r="8" spans="1:32" ht="22.5" customHeight="1" x14ac:dyDescent="0.2">
      <c r="A8" s="254" t="s">
        <v>0</v>
      </c>
      <c r="B8" s="255"/>
      <c r="C8" s="256" t="s">
        <v>1</v>
      </c>
      <c r="D8" s="248"/>
      <c r="E8" s="248"/>
      <c r="F8" s="249"/>
      <c r="G8" s="278" t="s">
        <v>190</v>
      </c>
      <c r="H8" s="209" t="s">
        <v>226</v>
      </c>
      <c r="I8" s="218" t="s">
        <v>219</v>
      </c>
      <c r="J8" s="218" t="s">
        <v>220</v>
      </c>
      <c r="K8" s="282" t="s">
        <v>227</v>
      </c>
      <c r="L8" s="214" t="s">
        <v>217</v>
      </c>
      <c r="M8" s="224" t="s">
        <v>218</v>
      </c>
      <c r="N8" s="212" t="s">
        <v>205</v>
      </c>
      <c r="O8" s="213" t="s">
        <v>206</v>
      </c>
      <c r="P8" s="213" t="s">
        <v>207</v>
      </c>
      <c r="Q8" s="213" t="s">
        <v>208</v>
      </c>
      <c r="R8" s="212" t="s">
        <v>209</v>
      </c>
      <c r="S8" s="206" t="s">
        <v>210</v>
      </c>
      <c r="T8" s="206" t="s">
        <v>211</v>
      </c>
      <c r="U8" s="206" t="s">
        <v>212</v>
      </c>
      <c r="V8" s="206" t="s">
        <v>213</v>
      </c>
      <c r="W8" s="206" t="s">
        <v>214</v>
      </c>
      <c r="X8" s="206" t="s">
        <v>215</v>
      </c>
      <c r="Y8" s="206" t="s">
        <v>216</v>
      </c>
      <c r="Z8" s="212" t="s">
        <v>210</v>
      </c>
      <c r="AA8" s="212" t="s">
        <v>211</v>
      </c>
      <c r="AB8" s="212" t="s">
        <v>212</v>
      </c>
      <c r="AC8" s="212" t="s">
        <v>213</v>
      </c>
      <c r="AD8" s="212" t="s">
        <v>221</v>
      </c>
      <c r="AE8" s="212" t="s">
        <v>215</v>
      </c>
      <c r="AF8" s="212" t="s">
        <v>216</v>
      </c>
    </row>
    <row r="9" spans="1:32" ht="22.5" customHeight="1" x14ac:dyDescent="0.2">
      <c r="A9" s="35" t="s">
        <v>2</v>
      </c>
      <c r="B9" s="35" t="s">
        <v>3</v>
      </c>
      <c r="C9" s="79" t="s">
        <v>2</v>
      </c>
      <c r="D9" s="79" t="s">
        <v>3</v>
      </c>
      <c r="E9" s="79" t="s">
        <v>4</v>
      </c>
      <c r="F9" s="80" t="s">
        <v>5</v>
      </c>
      <c r="G9" s="226"/>
      <c r="H9" s="210"/>
      <c r="I9" s="219"/>
      <c r="J9" s="219"/>
      <c r="K9" s="211"/>
      <c r="L9" s="215"/>
      <c r="M9" s="210"/>
      <c r="N9" s="212"/>
      <c r="O9" s="207"/>
      <c r="P9" s="207"/>
      <c r="Q9" s="207"/>
      <c r="R9" s="212"/>
      <c r="S9" s="207"/>
      <c r="T9" s="207"/>
      <c r="U9" s="207"/>
      <c r="V9" s="207"/>
      <c r="W9" s="207"/>
      <c r="X9" s="207"/>
      <c r="Y9" s="207"/>
      <c r="Z9" s="212"/>
      <c r="AA9" s="212"/>
      <c r="AB9" s="212"/>
      <c r="AC9" s="212"/>
      <c r="AD9" s="212"/>
      <c r="AE9" s="212"/>
      <c r="AF9" s="212"/>
    </row>
    <row r="10" spans="1:32" s="17" customFormat="1" ht="22.5" customHeight="1" x14ac:dyDescent="0.25">
      <c r="A10" s="265" t="s">
        <v>182</v>
      </c>
      <c r="B10" s="266"/>
      <c r="C10" s="266"/>
      <c r="D10" s="266"/>
      <c r="E10" s="266"/>
      <c r="F10" s="266"/>
      <c r="G10" s="267"/>
      <c r="H10" s="111">
        <f>SUM(H11+H56+H78+H201+H214+H270)</f>
        <v>350000000</v>
      </c>
      <c r="I10" s="111">
        <f t="shared" ref="I10:J10" si="0">SUM(I11+I56+I78+I201+I214+I270)</f>
        <v>281919400</v>
      </c>
      <c r="J10" s="111">
        <f t="shared" si="0"/>
        <v>321919400</v>
      </c>
      <c r="K10" s="111">
        <f>SUM(K11+K56+K78+K201+K214+K270)</f>
        <v>390000000</v>
      </c>
      <c r="L10" s="112">
        <f>SUM(K10-M10)</f>
        <v>78742782.339999974</v>
      </c>
      <c r="M10" s="113">
        <f t="shared" ref="M10:M36" si="1">SUM(N10:AF10)</f>
        <v>311257217.66000003</v>
      </c>
      <c r="N10" s="114">
        <f t="shared" ref="N10:AF10" si="2">SUM(N11+N56+N78+N201+N214+N270)</f>
        <v>4550881.0599999996</v>
      </c>
      <c r="O10" s="114">
        <f t="shared" si="2"/>
        <v>8391727.3900000006</v>
      </c>
      <c r="P10" s="114">
        <f t="shared" si="2"/>
        <v>84156897.550000012</v>
      </c>
      <c r="Q10" s="81">
        <f t="shared" si="2"/>
        <v>20242405.550000001</v>
      </c>
      <c r="R10" s="114">
        <f t="shared" si="2"/>
        <v>13792977.52</v>
      </c>
      <c r="S10" s="81">
        <f t="shared" si="2"/>
        <v>0</v>
      </c>
      <c r="T10" s="81">
        <f t="shared" si="2"/>
        <v>0</v>
      </c>
      <c r="U10" s="81">
        <f t="shared" si="2"/>
        <v>0</v>
      </c>
      <c r="V10" s="81">
        <f t="shared" si="2"/>
        <v>0</v>
      </c>
      <c r="W10" s="81">
        <f t="shared" si="2"/>
        <v>0</v>
      </c>
      <c r="X10" s="82">
        <f t="shared" si="2"/>
        <v>0</v>
      </c>
      <c r="Y10" s="82">
        <f t="shared" si="2"/>
        <v>0</v>
      </c>
      <c r="Z10" s="114">
        <f t="shared" si="2"/>
        <v>55694237.789999999</v>
      </c>
      <c r="AA10" s="114">
        <f t="shared" si="2"/>
        <v>14559022.200000001</v>
      </c>
      <c r="AB10" s="114">
        <f t="shared" si="2"/>
        <v>23537381.23</v>
      </c>
      <c r="AC10" s="114">
        <f t="shared" si="2"/>
        <v>63199880.890000001</v>
      </c>
      <c r="AD10" s="114">
        <f t="shared" si="2"/>
        <v>8495989.1799999997</v>
      </c>
      <c r="AE10" s="114">
        <f t="shared" si="2"/>
        <v>14635817.300000001</v>
      </c>
      <c r="AF10" s="114">
        <f t="shared" si="2"/>
        <v>0</v>
      </c>
    </row>
    <row r="11" spans="1:32" s="22" customFormat="1" ht="22.5" customHeight="1" x14ac:dyDescent="0.25">
      <c r="A11" s="83">
        <v>1</v>
      </c>
      <c r="B11" s="83">
        <v>3</v>
      </c>
      <c r="C11" s="84" t="s">
        <v>137</v>
      </c>
      <c r="D11" s="203" t="s">
        <v>117</v>
      </c>
      <c r="E11" s="204"/>
      <c r="F11" s="204"/>
      <c r="G11" s="205"/>
      <c r="H11" s="86">
        <f t="shared" ref="H11:J11" si="3">SUM(H12+H21+H40+H53)</f>
        <v>0</v>
      </c>
      <c r="I11" s="86">
        <f t="shared" si="3"/>
        <v>0</v>
      </c>
      <c r="J11" s="86">
        <f t="shared" si="3"/>
        <v>0</v>
      </c>
      <c r="K11" s="86">
        <f>SUM(K12+K21+K40+K53)</f>
        <v>0</v>
      </c>
      <c r="L11" s="115">
        <f>SUM(K11-M11)</f>
        <v>0</v>
      </c>
      <c r="M11" s="86">
        <f t="shared" si="1"/>
        <v>0</v>
      </c>
      <c r="N11" s="116">
        <f t="shared" ref="N11:Y11" si="4">SUM(N12+N21+N40+N53)</f>
        <v>0</v>
      </c>
      <c r="O11" s="116">
        <f t="shared" si="4"/>
        <v>0</v>
      </c>
      <c r="P11" s="116">
        <f t="shared" si="4"/>
        <v>0</v>
      </c>
      <c r="Q11" s="85">
        <f t="shared" si="4"/>
        <v>0</v>
      </c>
      <c r="R11" s="116">
        <f t="shared" si="4"/>
        <v>0</v>
      </c>
      <c r="S11" s="85">
        <f t="shared" si="4"/>
        <v>0</v>
      </c>
      <c r="T11" s="85">
        <f t="shared" si="4"/>
        <v>0</v>
      </c>
      <c r="U11" s="85">
        <f t="shared" si="4"/>
        <v>0</v>
      </c>
      <c r="V11" s="85">
        <f t="shared" si="4"/>
        <v>0</v>
      </c>
      <c r="W11" s="85">
        <f t="shared" si="4"/>
        <v>0</v>
      </c>
      <c r="X11" s="86">
        <f t="shared" si="4"/>
        <v>0</v>
      </c>
      <c r="Y11" s="86">
        <f t="shared" si="4"/>
        <v>0</v>
      </c>
      <c r="Z11" s="116">
        <f t="shared" ref="Z11" si="5">SUM(Z12+Z21+Z40+Z53)</f>
        <v>0</v>
      </c>
      <c r="AA11" s="116">
        <f t="shared" ref="AA11:AB11" si="6">SUM(AA12+AA21+AA40+AA53)</f>
        <v>0</v>
      </c>
      <c r="AB11" s="116">
        <f t="shared" si="6"/>
        <v>0</v>
      </c>
      <c r="AC11" s="116">
        <f t="shared" ref="AC11:AF11" si="7">SUM(AC12+AC21+AC40+AC53)</f>
        <v>0</v>
      </c>
      <c r="AD11" s="116">
        <f t="shared" si="7"/>
        <v>0</v>
      </c>
      <c r="AE11" s="116">
        <f t="shared" si="7"/>
        <v>0</v>
      </c>
      <c r="AF11" s="116">
        <f t="shared" si="7"/>
        <v>0</v>
      </c>
    </row>
    <row r="12" spans="1:32" s="7" customFormat="1" ht="22.5" customHeight="1" x14ac:dyDescent="0.2">
      <c r="A12" s="3">
        <v>1</v>
      </c>
      <c r="B12" s="3">
        <v>3</v>
      </c>
      <c r="C12" s="4" t="s">
        <v>137</v>
      </c>
      <c r="D12" s="4" t="s">
        <v>137</v>
      </c>
      <c r="E12" s="198" t="s">
        <v>118</v>
      </c>
      <c r="F12" s="248"/>
      <c r="G12" s="249"/>
      <c r="H12" s="43">
        <f t="shared" ref="H12:J12" si="8">SUM(H13+H15+H17+H19)</f>
        <v>0</v>
      </c>
      <c r="I12" s="43">
        <f t="shared" si="8"/>
        <v>0</v>
      </c>
      <c r="J12" s="43">
        <f t="shared" si="8"/>
        <v>0</v>
      </c>
      <c r="K12" s="43">
        <f>SUM(K13+K15+K17+K19)</f>
        <v>0</v>
      </c>
      <c r="L12" s="112">
        <f t="shared" ref="L12:L36" si="9">SUM(K12-M12)</f>
        <v>0</v>
      </c>
      <c r="M12" s="113">
        <f t="shared" si="1"/>
        <v>0</v>
      </c>
      <c r="N12" s="117">
        <f t="shared" ref="N12:Y12" si="10">SUM(N13+N15+N17+N19)</f>
        <v>0</v>
      </c>
      <c r="O12" s="117">
        <f t="shared" si="10"/>
        <v>0</v>
      </c>
      <c r="P12" s="117">
        <f t="shared" si="10"/>
        <v>0</v>
      </c>
      <c r="Q12" s="40">
        <f t="shared" si="10"/>
        <v>0</v>
      </c>
      <c r="R12" s="117">
        <f t="shared" si="10"/>
        <v>0</v>
      </c>
      <c r="S12" s="40">
        <f t="shared" si="10"/>
        <v>0</v>
      </c>
      <c r="T12" s="40">
        <f t="shared" si="10"/>
        <v>0</v>
      </c>
      <c r="U12" s="40">
        <f t="shared" si="10"/>
        <v>0</v>
      </c>
      <c r="V12" s="40">
        <f t="shared" si="10"/>
        <v>0</v>
      </c>
      <c r="W12" s="40">
        <f t="shared" si="10"/>
        <v>0</v>
      </c>
      <c r="X12" s="43">
        <f t="shared" si="10"/>
        <v>0</v>
      </c>
      <c r="Y12" s="43">
        <f t="shared" si="10"/>
        <v>0</v>
      </c>
      <c r="Z12" s="117">
        <f t="shared" ref="Z12" si="11">SUM(Z13+Z15+Z17+Z19)</f>
        <v>0</v>
      </c>
      <c r="AA12" s="117">
        <f t="shared" ref="AA12:AB12" si="12">SUM(AA13+AA15+AA17+AA19)</f>
        <v>0</v>
      </c>
      <c r="AB12" s="117">
        <f t="shared" si="12"/>
        <v>0</v>
      </c>
      <c r="AC12" s="117">
        <f t="shared" ref="AC12:AF12" si="13">SUM(AC13+AC15+AC17+AC19)</f>
        <v>0</v>
      </c>
      <c r="AD12" s="117">
        <f t="shared" si="13"/>
        <v>0</v>
      </c>
      <c r="AE12" s="117">
        <f t="shared" si="13"/>
        <v>0</v>
      </c>
      <c r="AF12" s="117">
        <f t="shared" si="13"/>
        <v>0</v>
      </c>
    </row>
    <row r="13" spans="1:32" s="7" customFormat="1" ht="22.5" customHeight="1" x14ac:dyDescent="0.2">
      <c r="A13" s="5">
        <v>1</v>
      </c>
      <c r="B13" s="5">
        <v>3</v>
      </c>
      <c r="C13" s="6" t="s">
        <v>137</v>
      </c>
      <c r="D13" s="6" t="s">
        <v>137</v>
      </c>
      <c r="E13" s="6" t="s">
        <v>137</v>
      </c>
      <c r="F13" s="250" t="s">
        <v>119</v>
      </c>
      <c r="G13" s="251"/>
      <c r="H13" s="44">
        <f t="shared" ref="H13:J13" si="14">SUM(H14)</f>
        <v>0</v>
      </c>
      <c r="I13" s="44">
        <f t="shared" si="14"/>
        <v>0</v>
      </c>
      <c r="J13" s="44">
        <f t="shared" si="14"/>
        <v>0</v>
      </c>
      <c r="K13" s="44">
        <f>SUM(K14)</f>
        <v>0</v>
      </c>
      <c r="L13" s="118">
        <f t="shared" si="9"/>
        <v>0</v>
      </c>
      <c r="M13" s="44">
        <f t="shared" si="1"/>
        <v>0</v>
      </c>
      <c r="N13" s="119">
        <f t="shared" ref="N13:AF13" si="15">SUM(N14)</f>
        <v>0</v>
      </c>
      <c r="O13" s="119">
        <f t="shared" si="15"/>
        <v>0</v>
      </c>
      <c r="P13" s="119">
        <f t="shared" si="15"/>
        <v>0</v>
      </c>
      <c r="Q13" s="41">
        <f t="shared" si="15"/>
        <v>0</v>
      </c>
      <c r="R13" s="119">
        <f t="shared" si="15"/>
        <v>0</v>
      </c>
      <c r="S13" s="41">
        <f t="shared" si="15"/>
        <v>0</v>
      </c>
      <c r="T13" s="41">
        <f t="shared" si="15"/>
        <v>0</v>
      </c>
      <c r="U13" s="41">
        <f t="shared" si="15"/>
        <v>0</v>
      </c>
      <c r="V13" s="41">
        <f t="shared" si="15"/>
        <v>0</v>
      </c>
      <c r="W13" s="41">
        <f t="shared" si="15"/>
        <v>0</v>
      </c>
      <c r="X13" s="44">
        <f t="shared" si="15"/>
        <v>0</v>
      </c>
      <c r="Y13" s="44">
        <f t="shared" si="15"/>
        <v>0</v>
      </c>
      <c r="Z13" s="119">
        <f t="shared" si="15"/>
        <v>0</v>
      </c>
      <c r="AA13" s="119">
        <f t="shared" si="15"/>
        <v>0</v>
      </c>
      <c r="AB13" s="119">
        <f t="shared" si="15"/>
        <v>0</v>
      </c>
      <c r="AC13" s="119">
        <f t="shared" si="15"/>
        <v>0</v>
      </c>
      <c r="AD13" s="119">
        <f t="shared" si="15"/>
        <v>0</v>
      </c>
      <c r="AE13" s="119">
        <f t="shared" si="15"/>
        <v>0</v>
      </c>
      <c r="AF13" s="119">
        <f t="shared" si="15"/>
        <v>0</v>
      </c>
    </row>
    <row r="14" spans="1:32" s="7" customFormat="1" ht="22.5" customHeight="1" x14ac:dyDescent="0.2">
      <c r="A14" s="23" t="s">
        <v>137</v>
      </c>
      <c r="B14" s="24" t="s">
        <v>135</v>
      </c>
      <c r="C14" s="25" t="s">
        <v>137</v>
      </c>
      <c r="D14" s="1" t="s">
        <v>137</v>
      </c>
      <c r="E14" s="25" t="s">
        <v>137</v>
      </c>
      <c r="F14" s="1" t="s">
        <v>137</v>
      </c>
      <c r="G14" s="46" t="s">
        <v>119</v>
      </c>
      <c r="H14" s="45">
        <v>0</v>
      </c>
      <c r="I14" s="120"/>
      <c r="J14" s="120"/>
      <c r="K14" s="45">
        <v>0</v>
      </c>
      <c r="L14" s="112">
        <f t="shared" si="9"/>
        <v>0</v>
      </c>
      <c r="M14" s="121">
        <f t="shared" si="1"/>
        <v>0</v>
      </c>
      <c r="N14" s="88">
        <v>0</v>
      </c>
      <c r="O14" s="88">
        <v>0</v>
      </c>
      <c r="P14" s="88">
        <v>0</v>
      </c>
      <c r="Q14" s="88">
        <v>0</v>
      </c>
      <c r="R14" s="103">
        <v>0</v>
      </c>
      <c r="S14" s="87"/>
      <c r="T14" s="87"/>
      <c r="U14" s="87"/>
      <c r="V14" s="87"/>
      <c r="W14" s="88"/>
      <c r="X14" s="89"/>
      <c r="Y14" s="89"/>
      <c r="Z14" s="103">
        <f t="shared" ref="Z14:AA14" si="16">SUM(AA14:AL14)</f>
        <v>0</v>
      </c>
      <c r="AA14" s="103">
        <f t="shared" si="16"/>
        <v>0</v>
      </c>
      <c r="AB14" s="103">
        <f>SUM(AC14:AN14)</f>
        <v>0</v>
      </c>
      <c r="AC14" s="103">
        <f t="shared" ref="AC14" si="17">SUM(AD14:AO14)</f>
        <v>0</v>
      </c>
      <c r="AD14" s="103">
        <f t="shared" ref="AD14" si="18">SUM(AE14:AP14)</f>
        <v>0</v>
      </c>
      <c r="AE14" s="103">
        <f t="shared" ref="AE14" si="19">SUM(AF14:AQ14)</f>
        <v>0</v>
      </c>
      <c r="AF14" s="103">
        <f t="shared" ref="AF14" si="20">SUM(AG14:AR14)</f>
        <v>0</v>
      </c>
    </row>
    <row r="15" spans="1:32" s="7" customFormat="1" ht="22.5" customHeight="1" x14ac:dyDescent="0.2">
      <c r="A15" s="5">
        <v>1</v>
      </c>
      <c r="B15" s="5">
        <v>3</v>
      </c>
      <c r="C15" s="6" t="s">
        <v>137</v>
      </c>
      <c r="D15" s="6" t="s">
        <v>137</v>
      </c>
      <c r="E15" s="6" t="s">
        <v>131</v>
      </c>
      <c r="F15" s="252" t="s">
        <v>120</v>
      </c>
      <c r="G15" s="251"/>
      <c r="H15" s="44">
        <f t="shared" ref="H15:J15" si="21">SUM(H16)</f>
        <v>0</v>
      </c>
      <c r="I15" s="44">
        <f t="shared" si="21"/>
        <v>0</v>
      </c>
      <c r="J15" s="44">
        <f t="shared" si="21"/>
        <v>0</v>
      </c>
      <c r="K15" s="44">
        <f>SUM(K16)</f>
        <v>0</v>
      </c>
      <c r="L15" s="118">
        <f t="shared" si="9"/>
        <v>0</v>
      </c>
      <c r="M15" s="44">
        <f t="shared" si="1"/>
        <v>0</v>
      </c>
      <c r="N15" s="119">
        <f t="shared" ref="N15:AF15" si="22">SUM(N16)</f>
        <v>0</v>
      </c>
      <c r="O15" s="119">
        <f t="shared" si="22"/>
        <v>0</v>
      </c>
      <c r="P15" s="119">
        <f t="shared" si="22"/>
        <v>0</v>
      </c>
      <c r="Q15" s="41">
        <f t="shared" si="22"/>
        <v>0</v>
      </c>
      <c r="R15" s="119">
        <f t="shared" si="22"/>
        <v>0</v>
      </c>
      <c r="S15" s="41">
        <f t="shared" si="22"/>
        <v>0</v>
      </c>
      <c r="T15" s="41">
        <f t="shared" si="22"/>
        <v>0</v>
      </c>
      <c r="U15" s="41">
        <f t="shared" si="22"/>
        <v>0</v>
      </c>
      <c r="V15" s="41">
        <f t="shared" si="22"/>
        <v>0</v>
      </c>
      <c r="W15" s="41">
        <f t="shared" si="22"/>
        <v>0</v>
      </c>
      <c r="X15" s="44">
        <f t="shared" si="22"/>
        <v>0</v>
      </c>
      <c r="Y15" s="44">
        <f t="shared" si="22"/>
        <v>0</v>
      </c>
      <c r="Z15" s="119">
        <f t="shared" si="22"/>
        <v>0</v>
      </c>
      <c r="AA15" s="119">
        <f t="shared" si="22"/>
        <v>0</v>
      </c>
      <c r="AB15" s="119">
        <f t="shared" si="22"/>
        <v>0</v>
      </c>
      <c r="AC15" s="119">
        <f t="shared" si="22"/>
        <v>0</v>
      </c>
      <c r="AD15" s="119">
        <f t="shared" si="22"/>
        <v>0</v>
      </c>
      <c r="AE15" s="119">
        <f t="shared" si="22"/>
        <v>0</v>
      </c>
      <c r="AF15" s="119">
        <f t="shared" si="22"/>
        <v>0</v>
      </c>
    </row>
    <row r="16" spans="1:32" s="7" customFormat="1" ht="22.5" customHeight="1" x14ac:dyDescent="0.2">
      <c r="A16" s="2">
        <v>1</v>
      </c>
      <c r="B16" s="2">
        <v>3</v>
      </c>
      <c r="C16" s="25" t="s">
        <v>137</v>
      </c>
      <c r="D16" s="1" t="s">
        <v>137</v>
      </c>
      <c r="E16" s="25" t="s">
        <v>131</v>
      </c>
      <c r="F16" s="1" t="s">
        <v>137</v>
      </c>
      <c r="G16" s="46" t="s">
        <v>120</v>
      </c>
      <c r="H16" s="45">
        <v>0</v>
      </c>
      <c r="I16" s="120"/>
      <c r="J16" s="120"/>
      <c r="K16" s="45">
        <v>0</v>
      </c>
      <c r="L16" s="112">
        <f t="shared" si="9"/>
        <v>0</v>
      </c>
      <c r="M16" s="121">
        <f t="shared" si="1"/>
        <v>0</v>
      </c>
      <c r="N16" s="88">
        <v>0</v>
      </c>
      <c r="O16" s="88">
        <v>0</v>
      </c>
      <c r="P16" s="88">
        <v>0</v>
      </c>
      <c r="Q16" s="88">
        <v>0</v>
      </c>
      <c r="R16" s="103">
        <f>SUM(S16:AD16)</f>
        <v>0</v>
      </c>
      <c r="S16" s="87"/>
      <c r="T16" s="87"/>
      <c r="U16" s="87"/>
      <c r="V16" s="87"/>
      <c r="W16" s="88"/>
      <c r="X16" s="89"/>
      <c r="Y16" s="89"/>
      <c r="Z16" s="103">
        <f t="shared" ref="Z16:AB16" si="23">SUM(AA16:AL16)</f>
        <v>0</v>
      </c>
      <c r="AA16" s="103">
        <f t="shared" si="23"/>
        <v>0</v>
      </c>
      <c r="AB16" s="103">
        <f t="shared" si="23"/>
        <v>0</v>
      </c>
      <c r="AC16" s="103">
        <f t="shared" ref="AC16" si="24">SUM(AD16:AO16)</f>
        <v>0</v>
      </c>
      <c r="AD16" s="103">
        <f t="shared" ref="AD16" si="25">SUM(AE16:AP16)</f>
        <v>0</v>
      </c>
      <c r="AE16" s="103">
        <f t="shared" ref="AE16" si="26">SUM(AF16:AQ16)</f>
        <v>0</v>
      </c>
      <c r="AF16" s="103">
        <f t="shared" ref="AF16" si="27">SUM(AG16:AR16)</f>
        <v>0</v>
      </c>
    </row>
    <row r="17" spans="1:32" s="7" customFormat="1" ht="22.5" customHeight="1" x14ac:dyDescent="0.2">
      <c r="A17" s="5">
        <v>1</v>
      </c>
      <c r="B17" s="5">
        <v>3</v>
      </c>
      <c r="C17" s="6" t="s">
        <v>137</v>
      </c>
      <c r="D17" s="6" t="s">
        <v>137</v>
      </c>
      <c r="E17" s="6" t="s">
        <v>130</v>
      </c>
      <c r="F17" s="252" t="s">
        <v>122</v>
      </c>
      <c r="G17" s="251"/>
      <c r="H17" s="44">
        <f t="shared" ref="H17:J17" si="28">SUM(H18)</f>
        <v>0</v>
      </c>
      <c r="I17" s="44">
        <f t="shared" si="28"/>
        <v>0</v>
      </c>
      <c r="J17" s="44">
        <f t="shared" si="28"/>
        <v>0</v>
      </c>
      <c r="K17" s="44">
        <f>SUM(K18)</f>
        <v>0</v>
      </c>
      <c r="L17" s="118">
        <f t="shared" si="9"/>
        <v>0</v>
      </c>
      <c r="M17" s="44">
        <f t="shared" si="1"/>
        <v>0</v>
      </c>
      <c r="N17" s="119">
        <f t="shared" ref="N17:AF17" si="29">SUM(N18)</f>
        <v>0</v>
      </c>
      <c r="O17" s="119">
        <f t="shared" si="29"/>
        <v>0</v>
      </c>
      <c r="P17" s="119">
        <f t="shared" si="29"/>
        <v>0</v>
      </c>
      <c r="Q17" s="41">
        <f t="shared" si="29"/>
        <v>0</v>
      </c>
      <c r="R17" s="119">
        <f t="shared" si="29"/>
        <v>0</v>
      </c>
      <c r="S17" s="41">
        <f t="shared" si="29"/>
        <v>0</v>
      </c>
      <c r="T17" s="41">
        <f t="shared" si="29"/>
        <v>0</v>
      </c>
      <c r="U17" s="41">
        <f t="shared" si="29"/>
        <v>0</v>
      </c>
      <c r="V17" s="41">
        <f t="shared" si="29"/>
        <v>0</v>
      </c>
      <c r="W17" s="41">
        <f t="shared" si="29"/>
        <v>0</v>
      </c>
      <c r="X17" s="44">
        <f t="shared" si="29"/>
        <v>0</v>
      </c>
      <c r="Y17" s="44">
        <f t="shared" si="29"/>
        <v>0</v>
      </c>
      <c r="Z17" s="119">
        <f t="shared" si="29"/>
        <v>0</v>
      </c>
      <c r="AA17" s="119">
        <f t="shared" si="29"/>
        <v>0</v>
      </c>
      <c r="AB17" s="119">
        <f t="shared" si="29"/>
        <v>0</v>
      </c>
      <c r="AC17" s="119">
        <f t="shared" si="29"/>
        <v>0</v>
      </c>
      <c r="AD17" s="119">
        <f t="shared" si="29"/>
        <v>0</v>
      </c>
      <c r="AE17" s="119">
        <f t="shared" si="29"/>
        <v>0</v>
      </c>
      <c r="AF17" s="119">
        <f t="shared" si="29"/>
        <v>0</v>
      </c>
    </row>
    <row r="18" spans="1:32" s="7" customFormat="1" ht="22.5" customHeight="1" x14ac:dyDescent="0.2">
      <c r="A18" s="2">
        <v>1</v>
      </c>
      <c r="B18" s="2">
        <v>3</v>
      </c>
      <c r="C18" s="25" t="s">
        <v>137</v>
      </c>
      <c r="D18" s="26" t="s">
        <v>137</v>
      </c>
      <c r="E18" s="25" t="s">
        <v>130</v>
      </c>
      <c r="F18" s="26" t="s">
        <v>137</v>
      </c>
      <c r="G18" s="46" t="s">
        <v>122</v>
      </c>
      <c r="H18" s="45">
        <v>0</v>
      </c>
      <c r="I18" s="120"/>
      <c r="J18" s="45">
        <v>0</v>
      </c>
      <c r="K18" s="45">
        <f>SUM(H18-I18+J18)</f>
        <v>0</v>
      </c>
      <c r="L18" s="112">
        <f t="shared" si="9"/>
        <v>0</v>
      </c>
      <c r="M18" s="121">
        <f t="shared" si="1"/>
        <v>0</v>
      </c>
      <c r="N18" s="88">
        <v>0</v>
      </c>
      <c r="O18" s="88">
        <v>0</v>
      </c>
      <c r="P18" s="88">
        <v>0</v>
      </c>
      <c r="Q18" s="88">
        <v>0</v>
      </c>
      <c r="R18" s="103">
        <v>0</v>
      </c>
      <c r="S18" s="87"/>
      <c r="T18" s="87"/>
      <c r="U18" s="87"/>
      <c r="V18" s="87"/>
      <c r="W18" s="88"/>
      <c r="X18" s="89"/>
      <c r="Y18" s="89"/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</row>
    <row r="19" spans="1:32" s="7" customFormat="1" ht="22.5" customHeight="1" x14ac:dyDescent="0.2">
      <c r="A19" s="5">
        <v>1</v>
      </c>
      <c r="B19" s="5">
        <v>3</v>
      </c>
      <c r="C19" s="6" t="s">
        <v>137</v>
      </c>
      <c r="D19" s="6" t="s">
        <v>137</v>
      </c>
      <c r="E19" s="6" t="s">
        <v>133</v>
      </c>
      <c r="F19" s="252" t="s">
        <v>123</v>
      </c>
      <c r="G19" s="251"/>
      <c r="H19" s="44">
        <f t="shared" ref="H19:J19" si="30">SUM(H20)</f>
        <v>0</v>
      </c>
      <c r="I19" s="44">
        <f t="shared" si="30"/>
        <v>0</v>
      </c>
      <c r="J19" s="44">
        <f t="shared" si="30"/>
        <v>0</v>
      </c>
      <c r="K19" s="44">
        <f>SUM(K20)</f>
        <v>0</v>
      </c>
      <c r="L19" s="118">
        <f t="shared" si="9"/>
        <v>0</v>
      </c>
      <c r="M19" s="44">
        <f t="shared" si="1"/>
        <v>0</v>
      </c>
      <c r="N19" s="119">
        <f t="shared" ref="N19:AF19" si="31">SUM(N20)</f>
        <v>0</v>
      </c>
      <c r="O19" s="119">
        <f t="shared" si="31"/>
        <v>0</v>
      </c>
      <c r="P19" s="119">
        <f t="shared" si="31"/>
        <v>0</v>
      </c>
      <c r="Q19" s="41">
        <f t="shared" si="31"/>
        <v>0</v>
      </c>
      <c r="R19" s="119">
        <f t="shared" si="31"/>
        <v>0</v>
      </c>
      <c r="S19" s="41">
        <f t="shared" si="31"/>
        <v>0</v>
      </c>
      <c r="T19" s="41">
        <f t="shared" si="31"/>
        <v>0</v>
      </c>
      <c r="U19" s="41">
        <f t="shared" si="31"/>
        <v>0</v>
      </c>
      <c r="V19" s="41">
        <f t="shared" si="31"/>
        <v>0</v>
      </c>
      <c r="W19" s="41">
        <f t="shared" si="31"/>
        <v>0</v>
      </c>
      <c r="X19" s="44">
        <f t="shared" si="31"/>
        <v>0</v>
      </c>
      <c r="Y19" s="44">
        <f t="shared" si="31"/>
        <v>0</v>
      </c>
      <c r="Z19" s="119">
        <f t="shared" si="31"/>
        <v>0</v>
      </c>
      <c r="AA19" s="119">
        <f t="shared" si="31"/>
        <v>0</v>
      </c>
      <c r="AB19" s="119">
        <f t="shared" si="31"/>
        <v>0</v>
      </c>
      <c r="AC19" s="119">
        <f t="shared" si="31"/>
        <v>0</v>
      </c>
      <c r="AD19" s="119">
        <f t="shared" si="31"/>
        <v>0</v>
      </c>
      <c r="AE19" s="119">
        <f t="shared" si="31"/>
        <v>0</v>
      </c>
      <c r="AF19" s="119">
        <f t="shared" si="31"/>
        <v>0</v>
      </c>
    </row>
    <row r="20" spans="1:32" s="7" customFormat="1" ht="22.5" customHeight="1" x14ac:dyDescent="0.2">
      <c r="A20" s="2">
        <v>1</v>
      </c>
      <c r="B20" s="2">
        <v>3</v>
      </c>
      <c r="C20" s="25" t="s">
        <v>137</v>
      </c>
      <c r="D20" s="26" t="s">
        <v>137</v>
      </c>
      <c r="E20" s="25" t="s">
        <v>133</v>
      </c>
      <c r="F20" s="26" t="s">
        <v>137</v>
      </c>
      <c r="G20" s="46" t="s">
        <v>123</v>
      </c>
      <c r="H20" s="45">
        <v>0</v>
      </c>
      <c r="I20" s="120"/>
      <c r="J20" s="120"/>
      <c r="K20" s="45">
        <v>0</v>
      </c>
      <c r="L20" s="112">
        <f t="shared" si="9"/>
        <v>0</v>
      </c>
      <c r="M20" s="121">
        <f t="shared" si="1"/>
        <v>0</v>
      </c>
      <c r="N20" s="88">
        <v>0</v>
      </c>
      <c r="O20" s="88">
        <v>0</v>
      </c>
      <c r="P20" s="88">
        <v>0</v>
      </c>
      <c r="Q20" s="88">
        <v>0</v>
      </c>
      <c r="R20" s="103">
        <f>SUM(S20:AD20)</f>
        <v>0</v>
      </c>
      <c r="S20" s="87"/>
      <c r="T20" s="87"/>
      <c r="U20" s="87"/>
      <c r="V20" s="87"/>
      <c r="W20" s="88"/>
      <c r="X20" s="89"/>
      <c r="Y20" s="89"/>
      <c r="Z20" s="103">
        <f t="shared" ref="Z20:AB20" si="32">SUM(AA20:AL20)</f>
        <v>0</v>
      </c>
      <c r="AA20" s="103">
        <f t="shared" si="32"/>
        <v>0</v>
      </c>
      <c r="AB20" s="103">
        <f t="shared" si="32"/>
        <v>0</v>
      </c>
      <c r="AC20" s="103">
        <f t="shared" ref="AC20" si="33">SUM(AD20:AO20)</f>
        <v>0</v>
      </c>
      <c r="AD20" s="103">
        <f t="shared" ref="AD20" si="34">SUM(AE20:AP20)</f>
        <v>0</v>
      </c>
      <c r="AE20" s="103">
        <f t="shared" ref="AE20" si="35">SUM(AF20:AQ20)</f>
        <v>0</v>
      </c>
      <c r="AF20" s="103">
        <f t="shared" ref="AF20" si="36">SUM(AG20:AR20)</f>
        <v>0</v>
      </c>
    </row>
    <row r="21" spans="1:32" s="7" customFormat="1" ht="22.5" customHeight="1" x14ac:dyDescent="0.2">
      <c r="A21" s="3">
        <v>1</v>
      </c>
      <c r="B21" s="3">
        <v>3</v>
      </c>
      <c r="C21" s="18" t="s">
        <v>137</v>
      </c>
      <c r="D21" s="19" t="s">
        <v>131</v>
      </c>
      <c r="E21" s="257" t="s">
        <v>173</v>
      </c>
      <c r="F21" s="258"/>
      <c r="G21" s="259"/>
      <c r="H21" s="44">
        <f t="shared" ref="H21:J21" si="37">SUM(H22+H25+H28+H31+H34)</f>
        <v>0</v>
      </c>
      <c r="I21" s="44">
        <f t="shared" si="37"/>
        <v>0</v>
      </c>
      <c r="J21" s="44">
        <f t="shared" si="37"/>
        <v>0</v>
      </c>
      <c r="K21" s="44">
        <f>SUM(K22+K25+K28+K31+K34)</f>
        <v>0</v>
      </c>
      <c r="L21" s="118">
        <f t="shared" si="9"/>
        <v>0</v>
      </c>
      <c r="M21" s="44">
        <f t="shared" si="1"/>
        <v>0</v>
      </c>
      <c r="N21" s="117">
        <f t="shared" ref="N21:Y21" si="38">SUM(N22+N25+N28+N31+N34)</f>
        <v>0</v>
      </c>
      <c r="O21" s="117">
        <f t="shared" si="38"/>
        <v>0</v>
      </c>
      <c r="P21" s="117">
        <f t="shared" si="38"/>
        <v>0</v>
      </c>
      <c r="Q21" s="40">
        <f t="shared" si="38"/>
        <v>0</v>
      </c>
      <c r="R21" s="117">
        <f t="shared" si="38"/>
        <v>0</v>
      </c>
      <c r="S21" s="40">
        <f t="shared" si="38"/>
        <v>0</v>
      </c>
      <c r="T21" s="40">
        <f t="shared" si="38"/>
        <v>0</v>
      </c>
      <c r="U21" s="40">
        <f t="shared" si="38"/>
        <v>0</v>
      </c>
      <c r="V21" s="40">
        <f t="shared" si="38"/>
        <v>0</v>
      </c>
      <c r="W21" s="40">
        <f t="shared" si="38"/>
        <v>0</v>
      </c>
      <c r="X21" s="43">
        <f t="shared" si="38"/>
        <v>0</v>
      </c>
      <c r="Y21" s="43">
        <f t="shared" si="38"/>
        <v>0</v>
      </c>
      <c r="Z21" s="117">
        <f t="shared" ref="Z21" si="39">SUM(Z22+Z25+Z28+Z31+Z34)</f>
        <v>0</v>
      </c>
      <c r="AA21" s="117">
        <f t="shared" ref="AA21:AB21" si="40">SUM(AA22+AA25+AA28+AA31+AA34)</f>
        <v>0</v>
      </c>
      <c r="AB21" s="117">
        <f t="shared" si="40"/>
        <v>0</v>
      </c>
      <c r="AC21" s="117">
        <f t="shared" ref="AC21:AF21" si="41">SUM(AC22+AC25+AC28+AC31+AC34)</f>
        <v>0</v>
      </c>
      <c r="AD21" s="117">
        <f t="shared" si="41"/>
        <v>0</v>
      </c>
      <c r="AE21" s="117">
        <f t="shared" si="41"/>
        <v>0</v>
      </c>
      <c r="AF21" s="117">
        <f t="shared" si="41"/>
        <v>0</v>
      </c>
    </row>
    <row r="22" spans="1:32" s="7" customFormat="1" ht="22.5" customHeight="1" x14ac:dyDescent="0.2">
      <c r="A22" s="5">
        <v>1</v>
      </c>
      <c r="B22" s="5">
        <v>3</v>
      </c>
      <c r="C22" s="20" t="s">
        <v>137</v>
      </c>
      <c r="D22" s="21" t="s">
        <v>131</v>
      </c>
      <c r="E22" s="20" t="s">
        <v>137</v>
      </c>
      <c r="F22" s="250" t="s">
        <v>124</v>
      </c>
      <c r="G22" s="251"/>
      <c r="H22" s="44">
        <f t="shared" ref="H22:J22" si="42">SUM(H23:H24)</f>
        <v>0</v>
      </c>
      <c r="I22" s="44">
        <f t="shared" si="42"/>
        <v>0</v>
      </c>
      <c r="J22" s="44">
        <f t="shared" si="42"/>
        <v>0</v>
      </c>
      <c r="K22" s="44">
        <f>SUM(K23:K24)</f>
        <v>0</v>
      </c>
      <c r="L22" s="118">
        <f t="shared" si="9"/>
        <v>0</v>
      </c>
      <c r="M22" s="44">
        <f t="shared" si="1"/>
        <v>0</v>
      </c>
      <c r="N22" s="119">
        <f t="shared" ref="N22:W22" si="43">SUM(N23:N24)</f>
        <v>0</v>
      </c>
      <c r="O22" s="119">
        <f t="shared" si="43"/>
        <v>0</v>
      </c>
      <c r="P22" s="119">
        <f t="shared" si="43"/>
        <v>0</v>
      </c>
      <c r="Q22" s="41">
        <f t="shared" si="43"/>
        <v>0</v>
      </c>
      <c r="R22" s="119">
        <f t="shared" si="43"/>
        <v>0</v>
      </c>
      <c r="S22" s="41">
        <f t="shared" si="43"/>
        <v>0</v>
      </c>
      <c r="T22" s="41">
        <f t="shared" si="43"/>
        <v>0</v>
      </c>
      <c r="U22" s="41">
        <f t="shared" si="43"/>
        <v>0</v>
      </c>
      <c r="V22" s="41">
        <f t="shared" si="43"/>
        <v>0</v>
      </c>
      <c r="W22" s="41">
        <f t="shared" si="43"/>
        <v>0</v>
      </c>
      <c r="X22" s="44">
        <f t="shared" ref="X22" si="44">SUM(X23:X24)</f>
        <v>0</v>
      </c>
      <c r="Y22" s="44">
        <f t="shared" ref="Y22:Z22" si="45">SUM(Y23:Y24)</f>
        <v>0</v>
      </c>
      <c r="Z22" s="119">
        <f t="shared" si="45"/>
        <v>0</v>
      </c>
      <c r="AA22" s="119">
        <f t="shared" ref="AA22:AB22" si="46">SUM(AA23:AA24)</f>
        <v>0</v>
      </c>
      <c r="AB22" s="119">
        <f t="shared" si="46"/>
        <v>0</v>
      </c>
      <c r="AC22" s="119">
        <f t="shared" ref="AC22:AF22" si="47">SUM(AC23:AC24)</f>
        <v>0</v>
      </c>
      <c r="AD22" s="119">
        <f t="shared" si="47"/>
        <v>0</v>
      </c>
      <c r="AE22" s="119">
        <f t="shared" si="47"/>
        <v>0</v>
      </c>
      <c r="AF22" s="119">
        <f t="shared" si="47"/>
        <v>0</v>
      </c>
    </row>
    <row r="23" spans="1:32" s="7" customFormat="1" ht="22.5" customHeight="1" x14ac:dyDescent="0.2">
      <c r="A23" s="2">
        <v>1</v>
      </c>
      <c r="B23" s="2">
        <v>3</v>
      </c>
      <c r="C23" s="25" t="s">
        <v>137</v>
      </c>
      <c r="D23" s="26" t="s">
        <v>131</v>
      </c>
      <c r="E23" s="25" t="s">
        <v>137</v>
      </c>
      <c r="F23" s="26" t="s">
        <v>137</v>
      </c>
      <c r="G23" s="46" t="s">
        <v>191</v>
      </c>
      <c r="H23" s="45">
        <v>0</v>
      </c>
      <c r="I23" s="120"/>
      <c r="J23" s="120"/>
      <c r="K23" s="45">
        <v>0</v>
      </c>
      <c r="L23" s="112">
        <f t="shared" si="9"/>
        <v>0</v>
      </c>
      <c r="M23" s="121">
        <f t="shared" si="1"/>
        <v>0</v>
      </c>
      <c r="N23" s="88">
        <v>0</v>
      </c>
      <c r="O23" s="88">
        <v>0</v>
      </c>
      <c r="P23" s="88">
        <v>0</v>
      </c>
      <c r="Q23" s="88">
        <v>0</v>
      </c>
      <c r="R23" s="103">
        <f>SUM(S23:AD23)</f>
        <v>0</v>
      </c>
      <c r="S23" s="87"/>
      <c r="T23" s="87"/>
      <c r="U23" s="87"/>
      <c r="V23" s="87"/>
      <c r="W23" s="88"/>
      <c r="X23" s="89"/>
      <c r="Y23" s="89"/>
      <c r="Z23" s="103">
        <f t="shared" ref="Z23:AB24" si="48">SUM(AA23:AL23)</f>
        <v>0</v>
      </c>
      <c r="AA23" s="103">
        <f t="shared" si="48"/>
        <v>0</v>
      </c>
      <c r="AB23" s="103">
        <f t="shared" si="48"/>
        <v>0</v>
      </c>
      <c r="AC23" s="103">
        <f t="shared" ref="AC23:AC24" si="49">SUM(AD23:AO23)</f>
        <v>0</v>
      </c>
      <c r="AD23" s="103">
        <f t="shared" ref="AD23:AD24" si="50">SUM(AE23:AP23)</f>
        <v>0</v>
      </c>
      <c r="AE23" s="103">
        <f t="shared" ref="AE23:AE24" si="51">SUM(AF23:AQ23)</f>
        <v>0</v>
      </c>
      <c r="AF23" s="103">
        <f t="shared" ref="AF23:AF24" si="52">SUM(AG23:AR23)</f>
        <v>0</v>
      </c>
    </row>
    <row r="24" spans="1:32" s="7" customFormat="1" ht="22.5" customHeight="1" x14ac:dyDescent="0.2">
      <c r="A24" s="2">
        <v>1</v>
      </c>
      <c r="B24" s="2">
        <v>3</v>
      </c>
      <c r="C24" s="25" t="s">
        <v>137</v>
      </c>
      <c r="D24" s="26" t="s">
        <v>131</v>
      </c>
      <c r="E24" s="25" t="s">
        <v>137</v>
      </c>
      <c r="F24" s="26" t="s">
        <v>140</v>
      </c>
      <c r="G24" s="46" t="s">
        <v>141</v>
      </c>
      <c r="H24" s="45">
        <v>0</v>
      </c>
      <c r="I24" s="120"/>
      <c r="J24" s="120"/>
      <c r="K24" s="45">
        <v>0</v>
      </c>
      <c r="L24" s="112">
        <f t="shared" si="9"/>
        <v>0</v>
      </c>
      <c r="M24" s="121">
        <f t="shared" si="1"/>
        <v>0</v>
      </c>
      <c r="N24" s="88">
        <v>0</v>
      </c>
      <c r="O24" s="88">
        <v>0</v>
      </c>
      <c r="P24" s="88">
        <v>0</v>
      </c>
      <c r="Q24" s="88">
        <v>0</v>
      </c>
      <c r="R24" s="103">
        <f>SUM(S24:AD24)</f>
        <v>0</v>
      </c>
      <c r="S24" s="87"/>
      <c r="T24" s="87"/>
      <c r="U24" s="87"/>
      <c r="V24" s="87"/>
      <c r="W24" s="88"/>
      <c r="X24" s="89"/>
      <c r="Y24" s="89"/>
      <c r="Z24" s="103">
        <f t="shared" si="48"/>
        <v>0</v>
      </c>
      <c r="AA24" s="103">
        <f t="shared" si="48"/>
        <v>0</v>
      </c>
      <c r="AB24" s="103">
        <f t="shared" si="48"/>
        <v>0</v>
      </c>
      <c r="AC24" s="103">
        <f t="shared" si="49"/>
        <v>0</v>
      </c>
      <c r="AD24" s="103">
        <f t="shared" si="50"/>
        <v>0</v>
      </c>
      <c r="AE24" s="103">
        <f t="shared" si="51"/>
        <v>0</v>
      </c>
      <c r="AF24" s="103">
        <f t="shared" si="52"/>
        <v>0</v>
      </c>
    </row>
    <row r="25" spans="1:32" s="7" customFormat="1" ht="22.5" customHeight="1" x14ac:dyDescent="0.2">
      <c r="A25" s="5">
        <v>1</v>
      </c>
      <c r="B25" s="5">
        <v>3</v>
      </c>
      <c r="C25" s="20" t="s">
        <v>137</v>
      </c>
      <c r="D25" s="21" t="s">
        <v>131</v>
      </c>
      <c r="E25" s="20" t="s">
        <v>131</v>
      </c>
      <c r="F25" s="252" t="s">
        <v>120</v>
      </c>
      <c r="G25" s="251"/>
      <c r="H25" s="44">
        <f t="shared" ref="H25:J25" si="53">SUM(H26:H27)</f>
        <v>0</v>
      </c>
      <c r="I25" s="44">
        <f t="shared" si="53"/>
        <v>0</v>
      </c>
      <c r="J25" s="44">
        <f t="shared" si="53"/>
        <v>0</v>
      </c>
      <c r="K25" s="44">
        <f>SUM(K26:K27)</f>
        <v>0</v>
      </c>
      <c r="L25" s="118">
        <f t="shared" si="9"/>
        <v>0</v>
      </c>
      <c r="M25" s="44">
        <f t="shared" si="1"/>
        <v>0</v>
      </c>
      <c r="N25" s="119">
        <f t="shared" ref="N25:W25" si="54">SUM(N26:N27)</f>
        <v>0</v>
      </c>
      <c r="O25" s="119">
        <f t="shared" si="54"/>
        <v>0</v>
      </c>
      <c r="P25" s="119">
        <f t="shared" si="54"/>
        <v>0</v>
      </c>
      <c r="Q25" s="41">
        <f t="shared" si="54"/>
        <v>0</v>
      </c>
      <c r="R25" s="119">
        <f t="shared" si="54"/>
        <v>0</v>
      </c>
      <c r="S25" s="41">
        <f t="shared" si="54"/>
        <v>0</v>
      </c>
      <c r="T25" s="41">
        <f t="shared" si="54"/>
        <v>0</v>
      </c>
      <c r="U25" s="41">
        <f t="shared" si="54"/>
        <v>0</v>
      </c>
      <c r="V25" s="41">
        <f t="shared" si="54"/>
        <v>0</v>
      </c>
      <c r="W25" s="41">
        <f t="shared" si="54"/>
        <v>0</v>
      </c>
      <c r="X25" s="44">
        <f t="shared" ref="X25" si="55">SUM(X26:X27)</f>
        <v>0</v>
      </c>
      <c r="Y25" s="44">
        <f t="shared" ref="Y25:Z25" si="56">SUM(Y26:Y27)</f>
        <v>0</v>
      </c>
      <c r="Z25" s="119">
        <f t="shared" si="56"/>
        <v>0</v>
      </c>
      <c r="AA25" s="119">
        <f t="shared" ref="AA25:AB25" si="57">SUM(AA26:AA27)</f>
        <v>0</v>
      </c>
      <c r="AB25" s="119">
        <f t="shared" si="57"/>
        <v>0</v>
      </c>
      <c r="AC25" s="119">
        <f t="shared" ref="AC25:AF25" si="58">SUM(AC26:AC27)</f>
        <v>0</v>
      </c>
      <c r="AD25" s="119">
        <f t="shared" si="58"/>
        <v>0</v>
      </c>
      <c r="AE25" s="119">
        <f t="shared" si="58"/>
        <v>0</v>
      </c>
      <c r="AF25" s="119">
        <f t="shared" si="58"/>
        <v>0</v>
      </c>
    </row>
    <row r="26" spans="1:32" s="7" customFormat="1" ht="22.5" customHeight="1" x14ac:dyDescent="0.2">
      <c r="A26" s="2">
        <v>1</v>
      </c>
      <c r="B26" s="2">
        <v>3</v>
      </c>
      <c r="C26" s="25" t="s">
        <v>137</v>
      </c>
      <c r="D26" s="26" t="s">
        <v>131</v>
      </c>
      <c r="E26" s="25" t="s">
        <v>131</v>
      </c>
      <c r="F26" s="26" t="s">
        <v>137</v>
      </c>
      <c r="G26" s="46" t="s">
        <v>192</v>
      </c>
      <c r="H26" s="45">
        <v>0</v>
      </c>
      <c r="I26" s="120"/>
      <c r="J26" s="120"/>
      <c r="K26" s="45">
        <v>0</v>
      </c>
      <c r="L26" s="112">
        <f t="shared" si="9"/>
        <v>0</v>
      </c>
      <c r="M26" s="121">
        <f t="shared" si="1"/>
        <v>0</v>
      </c>
      <c r="N26" s="88">
        <v>0</v>
      </c>
      <c r="O26" s="88">
        <v>0</v>
      </c>
      <c r="P26" s="88">
        <v>0</v>
      </c>
      <c r="Q26" s="88">
        <v>0</v>
      </c>
      <c r="R26" s="103">
        <f>SUM(S26:AD26)</f>
        <v>0</v>
      </c>
      <c r="S26" s="87"/>
      <c r="T26" s="87"/>
      <c r="U26" s="87"/>
      <c r="V26" s="87"/>
      <c r="W26" s="88"/>
      <c r="X26" s="89"/>
      <c r="Y26" s="89"/>
      <c r="Z26" s="103">
        <f t="shared" ref="Z26:AB27" si="59">SUM(AA26:AL26)</f>
        <v>0</v>
      </c>
      <c r="AA26" s="103">
        <f t="shared" si="59"/>
        <v>0</v>
      </c>
      <c r="AB26" s="103">
        <f t="shared" si="59"/>
        <v>0</v>
      </c>
      <c r="AC26" s="103">
        <f t="shared" ref="AC26:AC27" si="60">SUM(AD26:AO26)</f>
        <v>0</v>
      </c>
      <c r="AD26" s="103">
        <f t="shared" ref="AD26:AD27" si="61">SUM(AE26:AP26)</f>
        <v>0</v>
      </c>
      <c r="AE26" s="103">
        <f t="shared" ref="AE26:AE27" si="62">SUM(AF26:AQ26)</f>
        <v>0</v>
      </c>
      <c r="AF26" s="103">
        <f t="shared" ref="AF26:AF27" si="63">SUM(AG26:AR26)</f>
        <v>0</v>
      </c>
    </row>
    <row r="27" spans="1:32" s="7" customFormat="1" ht="22.5" customHeight="1" x14ac:dyDescent="0.2">
      <c r="A27" s="2">
        <v>1</v>
      </c>
      <c r="B27" s="2">
        <v>3</v>
      </c>
      <c r="C27" s="25" t="s">
        <v>137</v>
      </c>
      <c r="D27" s="26" t="s">
        <v>131</v>
      </c>
      <c r="E27" s="25" t="s">
        <v>131</v>
      </c>
      <c r="F27" s="26" t="s">
        <v>140</v>
      </c>
      <c r="G27" s="46" t="s">
        <v>193</v>
      </c>
      <c r="H27" s="45">
        <v>0</v>
      </c>
      <c r="I27" s="120"/>
      <c r="J27" s="120"/>
      <c r="K27" s="45">
        <v>0</v>
      </c>
      <c r="L27" s="112">
        <f t="shared" si="9"/>
        <v>0</v>
      </c>
      <c r="M27" s="121">
        <f t="shared" si="1"/>
        <v>0</v>
      </c>
      <c r="N27" s="88">
        <v>0</v>
      </c>
      <c r="O27" s="88">
        <v>0</v>
      </c>
      <c r="P27" s="88">
        <v>0</v>
      </c>
      <c r="Q27" s="88">
        <v>0</v>
      </c>
      <c r="R27" s="103">
        <f>SUM(S27:AD27)</f>
        <v>0</v>
      </c>
      <c r="S27" s="87"/>
      <c r="T27" s="87"/>
      <c r="U27" s="87"/>
      <c r="V27" s="87"/>
      <c r="W27" s="88"/>
      <c r="X27" s="89"/>
      <c r="Y27" s="89"/>
      <c r="Z27" s="103">
        <f t="shared" si="59"/>
        <v>0</v>
      </c>
      <c r="AA27" s="103">
        <f t="shared" si="59"/>
        <v>0</v>
      </c>
      <c r="AB27" s="103">
        <f t="shared" si="59"/>
        <v>0</v>
      </c>
      <c r="AC27" s="103">
        <f t="shared" si="60"/>
        <v>0</v>
      </c>
      <c r="AD27" s="103">
        <f t="shared" si="61"/>
        <v>0</v>
      </c>
      <c r="AE27" s="103">
        <f t="shared" si="62"/>
        <v>0</v>
      </c>
      <c r="AF27" s="103">
        <f t="shared" si="63"/>
        <v>0</v>
      </c>
    </row>
    <row r="28" spans="1:32" s="7" customFormat="1" ht="22.5" customHeight="1" x14ac:dyDescent="0.2">
      <c r="A28" s="5">
        <v>1</v>
      </c>
      <c r="B28" s="5">
        <v>3</v>
      </c>
      <c r="C28" s="20" t="s">
        <v>137</v>
      </c>
      <c r="D28" s="21" t="s">
        <v>131</v>
      </c>
      <c r="E28" s="20" t="s">
        <v>132</v>
      </c>
      <c r="F28" s="252" t="s">
        <v>121</v>
      </c>
      <c r="G28" s="251"/>
      <c r="H28" s="44">
        <f t="shared" ref="H28:J28" si="64">SUM(H29:H30)</f>
        <v>0</v>
      </c>
      <c r="I28" s="44">
        <f t="shared" si="64"/>
        <v>0</v>
      </c>
      <c r="J28" s="44">
        <f t="shared" si="64"/>
        <v>0</v>
      </c>
      <c r="K28" s="44">
        <f>SUM(K29:K30)</f>
        <v>0</v>
      </c>
      <c r="L28" s="118">
        <f t="shared" si="9"/>
        <v>0</v>
      </c>
      <c r="M28" s="44">
        <f t="shared" si="1"/>
        <v>0</v>
      </c>
      <c r="N28" s="119">
        <f t="shared" ref="N28:Y28" si="65">SUM(N29:N30)</f>
        <v>0</v>
      </c>
      <c r="O28" s="119">
        <f t="shared" si="65"/>
        <v>0</v>
      </c>
      <c r="P28" s="119">
        <f t="shared" si="65"/>
        <v>0</v>
      </c>
      <c r="Q28" s="41">
        <f t="shared" si="65"/>
        <v>0</v>
      </c>
      <c r="R28" s="119">
        <f t="shared" si="65"/>
        <v>0</v>
      </c>
      <c r="S28" s="41">
        <f t="shared" si="65"/>
        <v>0</v>
      </c>
      <c r="T28" s="41">
        <f t="shared" si="65"/>
        <v>0</v>
      </c>
      <c r="U28" s="41">
        <f t="shared" si="65"/>
        <v>0</v>
      </c>
      <c r="V28" s="41">
        <f t="shared" si="65"/>
        <v>0</v>
      </c>
      <c r="W28" s="41">
        <f t="shared" si="65"/>
        <v>0</v>
      </c>
      <c r="X28" s="44">
        <f t="shared" si="65"/>
        <v>0</v>
      </c>
      <c r="Y28" s="44">
        <f t="shared" si="65"/>
        <v>0</v>
      </c>
      <c r="Z28" s="119">
        <f t="shared" ref="Z28" si="66">SUM(Z29:Z30)</f>
        <v>0</v>
      </c>
      <c r="AA28" s="119">
        <f t="shared" ref="AA28:AB28" si="67">SUM(AA29:AA30)</f>
        <v>0</v>
      </c>
      <c r="AB28" s="119">
        <f t="shared" si="67"/>
        <v>0</v>
      </c>
      <c r="AC28" s="119">
        <f t="shared" ref="AC28:AF28" si="68">SUM(AC29:AC30)</f>
        <v>0</v>
      </c>
      <c r="AD28" s="119">
        <f t="shared" si="68"/>
        <v>0</v>
      </c>
      <c r="AE28" s="119">
        <f t="shared" si="68"/>
        <v>0</v>
      </c>
      <c r="AF28" s="119">
        <f t="shared" si="68"/>
        <v>0</v>
      </c>
    </row>
    <row r="29" spans="1:32" s="7" customFormat="1" ht="22.5" customHeight="1" x14ac:dyDescent="0.2">
      <c r="A29" s="2">
        <v>1</v>
      </c>
      <c r="B29" s="2">
        <v>3</v>
      </c>
      <c r="C29" s="25" t="s">
        <v>137</v>
      </c>
      <c r="D29" s="26" t="s">
        <v>131</v>
      </c>
      <c r="E29" s="25" t="s">
        <v>132</v>
      </c>
      <c r="F29" s="26" t="s">
        <v>137</v>
      </c>
      <c r="G29" s="46" t="s">
        <v>194</v>
      </c>
      <c r="H29" s="45">
        <v>0</v>
      </c>
      <c r="I29" s="120"/>
      <c r="J29" s="120"/>
      <c r="K29" s="45">
        <v>0</v>
      </c>
      <c r="L29" s="112">
        <f t="shared" si="9"/>
        <v>0</v>
      </c>
      <c r="M29" s="121">
        <f t="shared" si="1"/>
        <v>0</v>
      </c>
      <c r="N29" s="88">
        <v>0</v>
      </c>
      <c r="O29" s="88">
        <v>0</v>
      </c>
      <c r="P29" s="88">
        <v>0</v>
      </c>
      <c r="Q29" s="88">
        <v>0</v>
      </c>
      <c r="R29" s="103">
        <f>SUM(S29:AD29)</f>
        <v>0</v>
      </c>
      <c r="S29" s="87"/>
      <c r="T29" s="87"/>
      <c r="U29" s="87"/>
      <c r="V29" s="87"/>
      <c r="W29" s="88"/>
      <c r="X29" s="89"/>
      <c r="Y29" s="89"/>
      <c r="Z29" s="103">
        <f t="shared" ref="Z29:AB30" si="69">SUM(AA29:AL29)</f>
        <v>0</v>
      </c>
      <c r="AA29" s="103">
        <f t="shared" si="69"/>
        <v>0</v>
      </c>
      <c r="AB29" s="103">
        <f t="shared" si="69"/>
        <v>0</v>
      </c>
      <c r="AC29" s="103">
        <f t="shared" ref="AC29:AC30" si="70">SUM(AD29:AO29)</f>
        <v>0</v>
      </c>
      <c r="AD29" s="103">
        <f t="shared" ref="AD29:AD30" si="71">SUM(AE29:AP29)</f>
        <v>0</v>
      </c>
      <c r="AE29" s="103">
        <f t="shared" ref="AE29:AE30" si="72">SUM(AF29:AQ29)</f>
        <v>0</v>
      </c>
      <c r="AF29" s="103">
        <f t="shared" ref="AF29:AF30" si="73">SUM(AG29:AR29)</f>
        <v>0</v>
      </c>
    </row>
    <row r="30" spans="1:32" s="7" customFormat="1" ht="22.5" customHeight="1" x14ac:dyDescent="0.2">
      <c r="A30" s="2">
        <v>1</v>
      </c>
      <c r="B30" s="2">
        <v>3</v>
      </c>
      <c r="C30" s="25" t="s">
        <v>137</v>
      </c>
      <c r="D30" s="26" t="s">
        <v>131</v>
      </c>
      <c r="E30" s="25" t="s">
        <v>132</v>
      </c>
      <c r="F30" s="26" t="s">
        <v>140</v>
      </c>
      <c r="G30" s="46" t="s">
        <v>195</v>
      </c>
      <c r="H30" s="45">
        <v>0</v>
      </c>
      <c r="I30" s="120"/>
      <c r="J30" s="120"/>
      <c r="K30" s="45">
        <v>0</v>
      </c>
      <c r="L30" s="112">
        <f t="shared" si="9"/>
        <v>0</v>
      </c>
      <c r="M30" s="121">
        <f t="shared" si="1"/>
        <v>0</v>
      </c>
      <c r="N30" s="88">
        <v>0</v>
      </c>
      <c r="O30" s="88">
        <v>0</v>
      </c>
      <c r="P30" s="88">
        <v>0</v>
      </c>
      <c r="Q30" s="88">
        <v>0</v>
      </c>
      <c r="R30" s="103">
        <f>SUM(S30:AD30)</f>
        <v>0</v>
      </c>
      <c r="S30" s="87"/>
      <c r="T30" s="87"/>
      <c r="U30" s="87"/>
      <c r="V30" s="87"/>
      <c r="W30" s="88"/>
      <c r="X30" s="89"/>
      <c r="Y30" s="89"/>
      <c r="Z30" s="103">
        <f t="shared" si="69"/>
        <v>0</v>
      </c>
      <c r="AA30" s="103">
        <f t="shared" si="69"/>
        <v>0</v>
      </c>
      <c r="AB30" s="103">
        <f t="shared" si="69"/>
        <v>0</v>
      </c>
      <c r="AC30" s="103">
        <f t="shared" si="70"/>
        <v>0</v>
      </c>
      <c r="AD30" s="103">
        <f t="shared" si="71"/>
        <v>0</v>
      </c>
      <c r="AE30" s="103">
        <f t="shared" si="72"/>
        <v>0</v>
      </c>
      <c r="AF30" s="103">
        <f t="shared" si="73"/>
        <v>0</v>
      </c>
    </row>
    <row r="31" spans="1:32" s="7" customFormat="1" ht="22.5" customHeight="1" x14ac:dyDescent="0.2">
      <c r="A31" s="5">
        <v>1</v>
      </c>
      <c r="B31" s="5">
        <v>3</v>
      </c>
      <c r="C31" s="20" t="s">
        <v>137</v>
      </c>
      <c r="D31" s="21" t="s">
        <v>131</v>
      </c>
      <c r="E31" s="20" t="s">
        <v>130</v>
      </c>
      <c r="F31" s="252" t="s">
        <v>122</v>
      </c>
      <c r="G31" s="251"/>
      <c r="H31" s="44">
        <f t="shared" ref="H31:J31" si="74">SUM(H32:H33)</f>
        <v>0</v>
      </c>
      <c r="I31" s="44">
        <f t="shared" si="74"/>
        <v>0</v>
      </c>
      <c r="J31" s="44">
        <f t="shared" si="74"/>
        <v>0</v>
      </c>
      <c r="K31" s="44">
        <f>SUM(K32:K33)</f>
        <v>0</v>
      </c>
      <c r="L31" s="118">
        <f t="shared" si="9"/>
        <v>0</v>
      </c>
      <c r="M31" s="44">
        <f t="shared" si="1"/>
        <v>0</v>
      </c>
      <c r="N31" s="119">
        <f t="shared" ref="N31:T31" si="75">SUM(N32:N33)</f>
        <v>0</v>
      </c>
      <c r="O31" s="119">
        <f t="shared" si="75"/>
        <v>0</v>
      </c>
      <c r="P31" s="119">
        <f t="shared" si="75"/>
        <v>0</v>
      </c>
      <c r="Q31" s="41">
        <f t="shared" si="75"/>
        <v>0</v>
      </c>
      <c r="R31" s="119">
        <f t="shared" si="75"/>
        <v>0</v>
      </c>
      <c r="S31" s="41">
        <f t="shared" si="75"/>
        <v>0</v>
      </c>
      <c r="T31" s="41">
        <f t="shared" si="75"/>
        <v>0</v>
      </c>
      <c r="U31" s="41">
        <f t="shared" ref="U31" si="76">SUM(U32:U33)</f>
        <v>0</v>
      </c>
      <c r="V31" s="41">
        <f t="shared" ref="V31" si="77">SUM(V32:V33)</f>
        <v>0</v>
      </c>
      <c r="W31" s="41">
        <f t="shared" ref="W31" si="78">SUM(W32:W33)</f>
        <v>0</v>
      </c>
      <c r="X31" s="44">
        <f t="shared" ref="X31" si="79">SUM(X32:X33)</f>
        <v>0</v>
      </c>
      <c r="Y31" s="44">
        <f t="shared" ref="Y31:Z31" si="80">SUM(Y32:Y33)</f>
        <v>0</v>
      </c>
      <c r="Z31" s="119">
        <f t="shared" si="80"/>
        <v>0</v>
      </c>
      <c r="AA31" s="119">
        <f t="shared" ref="AA31:AB31" si="81">SUM(AA32:AA33)</f>
        <v>0</v>
      </c>
      <c r="AB31" s="119">
        <f t="shared" si="81"/>
        <v>0</v>
      </c>
      <c r="AC31" s="119">
        <f t="shared" ref="AC31:AF31" si="82">SUM(AC32:AC33)</f>
        <v>0</v>
      </c>
      <c r="AD31" s="119">
        <f t="shared" si="82"/>
        <v>0</v>
      </c>
      <c r="AE31" s="119">
        <f t="shared" si="82"/>
        <v>0</v>
      </c>
      <c r="AF31" s="119">
        <f t="shared" si="82"/>
        <v>0</v>
      </c>
    </row>
    <row r="32" spans="1:32" s="7" customFormat="1" ht="22.5" customHeight="1" x14ac:dyDescent="0.2">
      <c r="A32" s="2">
        <v>1</v>
      </c>
      <c r="B32" s="2">
        <v>3</v>
      </c>
      <c r="C32" s="25" t="s">
        <v>137</v>
      </c>
      <c r="D32" s="26" t="s">
        <v>131</v>
      </c>
      <c r="E32" s="25" t="s">
        <v>130</v>
      </c>
      <c r="F32" s="26" t="s">
        <v>137</v>
      </c>
      <c r="G32" s="46" t="s">
        <v>196</v>
      </c>
      <c r="H32" s="45">
        <v>0</v>
      </c>
      <c r="I32" s="120"/>
      <c r="J32" s="120"/>
      <c r="K32" s="45">
        <v>0</v>
      </c>
      <c r="L32" s="112">
        <f t="shared" si="9"/>
        <v>0</v>
      </c>
      <c r="M32" s="121">
        <f t="shared" si="1"/>
        <v>0</v>
      </c>
      <c r="N32" s="88">
        <v>0</v>
      </c>
      <c r="O32" s="88">
        <v>0</v>
      </c>
      <c r="P32" s="88">
        <v>0</v>
      </c>
      <c r="Q32" s="88">
        <v>0</v>
      </c>
      <c r="R32" s="103">
        <f>SUM(S32:AD32)</f>
        <v>0</v>
      </c>
      <c r="S32" s="87"/>
      <c r="T32" s="87"/>
      <c r="U32" s="87"/>
      <c r="V32" s="87"/>
      <c r="W32" s="88"/>
      <c r="X32" s="89"/>
      <c r="Y32" s="89"/>
      <c r="Z32" s="103">
        <f t="shared" ref="Z32:AB33" si="83">SUM(AA32:AL32)</f>
        <v>0</v>
      </c>
      <c r="AA32" s="103">
        <f t="shared" si="83"/>
        <v>0</v>
      </c>
      <c r="AB32" s="103">
        <f t="shared" si="83"/>
        <v>0</v>
      </c>
      <c r="AC32" s="103">
        <f t="shared" ref="AC32:AC33" si="84">SUM(AD32:AO32)</f>
        <v>0</v>
      </c>
      <c r="AD32" s="103">
        <f t="shared" ref="AD32:AD33" si="85">SUM(AE32:AP32)</f>
        <v>0</v>
      </c>
      <c r="AE32" s="103">
        <f t="shared" ref="AE32:AE33" si="86">SUM(AF32:AQ32)</f>
        <v>0</v>
      </c>
      <c r="AF32" s="103">
        <f t="shared" ref="AF32:AF33" si="87">SUM(AG32:AR32)</f>
        <v>0</v>
      </c>
    </row>
    <row r="33" spans="1:32" s="7" customFormat="1" ht="22.5" customHeight="1" x14ac:dyDescent="0.2">
      <c r="A33" s="2">
        <v>1</v>
      </c>
      <c r="B33" s="2">
        <v>3</v>
      </c>
      <c r="C33" s="25" t="s">
        <v>137</v>
      </c>
      <c r="D33" s="26" t="s">
        <v>131</v>
      </c>
      <c r="E33" s="25" t="s">
        <v>130</v>
      </c>
      <c r="F33" s="26" t="s">
        <v>140</v>
      </c>
      <c r="G33" s="46" t="s">
        <v>197</v>
      </c>
      <c r="H33" s="45">
        <v>0</v>
      </c>
      <c r="I33" s="120"/>
      <c r="J33" s="120"/>
      <c r="K33" s="45">
        <v>0</v>
      </c>
      <c r="L33" s="112">
        <f t="shared" si="9"/>
        <v>0</v>
      </c>
      <c r="M33" s="121">
        <f t="shared" si="1"/>
        <v>0</v>
      </c>
      <c r="N33" s="88">
        <v>0</v>
      </c>
      <c r="O33" s="88">
        <v>0</v>
      </c>
      <c r="P33" s="88">
        <v>0</v>
      </c>
      <c r="Q33" s="88">
        <v>0</v>
      </c>
      <c r="R33" s="103">
        <f>SUM(S33:AD33)</f>
        <v>0</v>
      </c>
      <c r="S33" s="87"/>
      <c r="T33" s="87"/>
      <c r="U33" s="87"/>
      <c r="V33" s="87"/>
      <c r="W33" s="88"/>
      <c r="X33" s="89"/>
      <c r="Y33" s="89"/>
      <c r="Z33" s="103">
        <f t="shared" si="83"/>
        <v>0</v>
      </c>
      <c r="AA33" s="103">
        <f t="shared" si="83"/>
        <v>0</v>
      </c>
      <c r="AB33" s="103">
        <f t="shared" si="83"/>
        <v>0</v>
      </c>
      <c r="AC33" s="103">
        <f t="shared" si="84"/>
        <v>0</v>
      </c>
      <c r="AD33" s="103">
        <f t="shared" si="85"/>
        <v>0</v>
      </c>
      <c r="AE33" s="103">
        <f t="shared" si="86"/>
        <v>0</v>
      </c>
      <c r="AF33" s="103">
        <f t="shared" si="87"/>
        <v>0</v>
      </c>
    </row>
    <row r="34" spans="1:32" s="7" customFormat="1" ht="22.5" customHeight="1" x14ac:dyDescent="0.2">
      <c r="A34" s="5">
        <v>1</v>
      </c>
      <c r="B34" s="5">
        <v>3</v>
      </c>
      <c r="C34" s="20" t="s">
        <v>137</v>
      </c>
      <c r="D34" s="21" t="s">
        <v>131</v>
      </c>
      <c r="E34" s="20" t="s">
        <v>139</v>
      </c>
      <c r="F34" s="252" t="s">
        <v>113</v>
      </c>
      <c r="G34" s="251"/>
      <c r="H34" s="44">
        <f t="shared" ref="H34:J34" si="88">SUM(H35:H36)</f>
        <v>0</v>
      </c>
      <c r="I34" s="44">
        <f t="shared" si="88"/>
        <v>0</v>
      </c>
      <c r="J34" s="44">
        <f t="shared" si="88"/>
        <v>0</v>
      </c>
      <c r="K34" s="44">
        <f>SUM(K35:K36)</f>
        <v>0</v>
      </c>
      <c r="L34" s="118">
        <f t="shared" si="9"/>
        <v>0</v>
      </c>
      <c r="M34" s="44">
        <f t="shared" si="1"/>
        <v>0</v>
      </c>
      <c r="N34" s="119">
        <f t="shared" ref="N34:T34" si="89">SUM(N35:N36)</f>
        <v>0</v>
      </c>
      <c r="O34" s="119">
        <f t="shared" si="89"/>
        <v>0</v>
      </c>
      <c r="P34" s="119">
        <f t="shared" si="89"/>
        <v>0</v>
      </c>
      <c r="Q34" s="41">
        <f t="shared" si="89"/>
        <v>0</v>
      </c>
      <c r="R34" s="119">
        <f t="shared" si="89"/>
        <v>0</v>
      </c>
      <c r="S34" s="41">
        <f t="shared" si="89"/>
        <v>0</v>
      </c>
      <c r="T34" s="41">
        <f t="shared" si="89"/>
        <v>0</v>
      </c>
      <c r="U34" s="41">
        <f t="shared" ref="U34" si="90">SUM(U35:U36)</f>
        <v>0</v>
      </c>
      <c r="V34" s="41">
        <f t="shared" ref="V34" si="91">SUM(V35:V36)</f>
        <v>0</v>
      </c>
      <c r="W34" s="41">
        <f t="shared" ref="W34" si="92">SUM(W35:W36)</f>
        <v>0</v>
      </c>
      <c r="X34" s="44">
        <f t="shared" ref="X34" si="93">SUM(X35:X36)</f>
        <v>0</v>
      </c>
      <c r="Y34" s="44">
        <f t="shared" ref="Y34:Z34" si="94">SUM(Y35:Y36)</f>
        <v>0</v>
      </c>
      <c r="Z34" s="119">
        <f t="shared" si="94"/>
        <v>0</v>
      </c>
      <c r="AA34" s="119">
        <f t="shared" ref="AA34:AB34" si="95">SUM(AA35:AA36)</f>
        <v>0</v>
      </c>
      <c r="AB34" s="119">
        <f t="shared" si="95"/>
        <v>0</v>
      </c>
      <c r="AC34" s="119">
        <f t="shared" ref="AC34:AF34" si="96">SUM(AC35:AC36)</f>
        <v>0</v>
      </c>
      <c r="AD34" s="119">
        <f t="shared" si="96"/>
        <v>0</v>
      </c>
      <c r="AE34" s="119">
        <f t="shared" si="96"/>
        <v>0</v>
      </c>
      <c r="AF34" s="119">
        <f t="shared" si="96"/>
        <v>0</v>
      </c>
    </row>
    <row r="35" spans="1:32" s="7" customFormat="1" ht="22.5" customHeight="1" x14ac:dyDescent="0.2">
      <c r="A35" s="2">
        <v>1</v>
      </c>
      <c r="B35" s="2">
        <v>3</v>
      </c>
      <c r="C35" s="25" t="s">
        <v>137</v>
      </c>
      <c r="D35" s="26" t="s">
        <v>131</v>
      </c>
      <c r="E35" s="25" t="s">
        <v>139</v>
      </c>
      <c r="F35" s="26" t="s">
        <v>137</v>
      </c>
      <c r="G35" s="46" t="s">
        <v>198</v>
      </c>
      <c r="H35" s="45">
        <v>0</v>
      </c>
      <c r="I35" s="120"/>
      <c r="J35" s="120"/>
      <c r="K35" s="45">
        <v>0</v>
      </c>
      <c r="L35" s="112">
        <f t="shared" si="9"/>
        <v>0</v>
      </c>
      <c r="M35" s="121">
        <f t="shared" si="1"/>
        <v>0</v>
      </c>
      <c r="N35" s="88">
        <v>0</v>
      </c>
      <c r="O35" s="88">
        <v>0</v>
      </c>
      <c r="P35" s="88">
        <v>0</v>
      </c>
      <c r="Q35" s="88">
        <v>0</v>
      </c>
      <c r="R35" s="103">
        <f>SUM(S35:AD35)</f>
        <v>0</v>
      </c>
      <c r="S35" s="87"/>
      <c r="T35" s="87"/>
      <c r="U35" s="87"/>
      <c r="V35" s="87"/>
      <c r="W35" s="88"/>
      <c r="X35" s="89"/>
      <c r="Y35" s="89"/>
      <c r="Z35" s="103">
        <f t="shared" ref="Z35:AB36" si="97">SUM(AA35:AL35)</f>
        <v>0</v>
      </c>
      <c r="AA35" s="103">
        <f t="shared" si="97"/>
        <v>0</v>
      </c>
      <c r="AB35" s="103">
        <f t="shared" si="97"/>
        <v>0</v>
      </c>
      <c r="AC35" s="103">
        <f t="shared" ref="AC35:AC36" si="98">SUM(AD35:AO35)</f>
        <v>0</v>
      </c>
      <c r="AD35" s="103">
        <f t="shared" ref="AD35:AD36" si="99">SUM(AE35:AP35)</f>
        <v>0</v>
      </c>
      <c r="AE35" s="103">
        <f t="shared" ref="AE35:AE36" si="100">SUM(AF35:AQ35)</f>
        <v>0</v>
      </c>
      <c r="AF35" s="103">
        <f t="shared" ref="AF35:AF36" si="101">SUM(AG35:AR35)</f>
        <v>0</v>
      </c>
    </row>
    <row r="36" spans="1:32" s="7" customFormat="1" ht="22.5" customHeight="1" x14ac:dyDescent="0.2">
      <c r="A36" s="2">
        <v>1</v>
      </c>
      <c r="B36" s="2">
        <v>3</v>
      </c>
      <c r="C36" s="25" t="s">
        <v>137</v>
      </c>
      <c r="D36" s="26" t="s">
        <v>131</v>
      </c>
      <c r="E36" s="25" t="s">
        <v>139</v>
      </c>
      <c r="F36" s="26" t="s">
        <v>140</v>
      </c>
      <c r="G36" s="46" t="s">
        <v>199</v>
      </c>
      <c r="H36" s="45">
        <v>0</v>
      </c>
      <c r="I36" s="120"/>
      <c r="J36" s="120"/>
      <c r="K36" s="45">
        <v>0</v>
      </c>
      <c r="L36" s="112">
        <f t="shared" si="9"/>
        <v>0</v>
      </c>
      <c r="M36" s="121">
        <f t="shared" si="1"/>
        <v>0</v>
      </c>
      <c r="N36" s="88">
        <v>0</v>
      </c>
      <c r="O36" s="88">
        <v>0</v>
      </c>
      <c r="P36" s="88">
        <v>0</v>
      </c>
      <c r="Q36" s="88">
        <v>0</v>
      </c>
      <c r="R36" s="103">
        <f>SUM(S36:AD36)</f>
        <v>0</v>
      </c>
      <c r="S36" s="90"/>
      <c r="T36" s="90"/>
      <c r="U36" s="90"/>
      <c r="V36" s="90"/>
      <c r="W36" s="89"/>
      <c r="X36" s="89"/>
      <c r="Y36" s="89"/>
      <c r="Z36" s="103">
        <f t="shared" si="97"/>
        <v>0</v>
      </c>
      <c r="AA36" s="103">
        <f t="shared" si="97"/>
        <v>0</v>
      </c>
      <c r="AB36" s="103">
        <f t="shared" si="97"/>
        <v>0</v>
      </c>
      <c r="AC36" s="103">
        <f t="shared" si="98"/>
        <v>0</v>
      </c>
      <c r="AD36" s="103">
        <f t="shared" si="99"/>
        <v>0</v>
      </c>
      <c r="AE36" s="103">
        <f t="shared" si="100"/>
        <v>0</v>
      </c>
      <c r="AF36" s="103">
        <f t="shared" si="101"/>
        <v>0</v>
      </c>
    </row>
    <row r="37" spans="1:32" s="7" customFormat="1" ht="22.5" customHeight="1" x14ac:dyDescent="0.2">
      <c r="A37" s="11"/>
      <c r="B37" s="11"/>
      <c r="C37" s="30"/>
      <c r="D37" s="31"/>
      <c r="E37" s="30"/>
      <c r="F37" s="31"/>
      <c r="G37" s="14"/>
      <c r="H37" s="122"/>
      <c r="I37" s="122"/>
      <c r="J37" s="122"/>
      <c r="K37" s="123"/>
      <c r="L37" s="142"/>
      <c r="M37" s="123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2"/>
      <c r="Z37" s="91"/>
      <c r="AA37" s="91"/>
      <c r="AB37" s="91"/>
      <c r="AC37" s="91"/>
      <c r="AD37" s="91"/>
      <c r="AE37" s="91"/>
      <c r="AF37" s="91"/>
    </row>
    <row r="38" spans="1:32" s="7" customFormat="1" ht="22.5" customHeight="1" x14ac:dyDescent="0.2">
      <c r="A38" s="254" t="s">
        <v>0</v>
      </c>
      <c r="B38" s="255"/>
      <c r="C38" s="256" t="s">
        <v>1</v>
      </c>
      <c r="D38" s="248"/>
      <c r="E38" s="248"/>
      <c r="F38" s="249"/>
      <c r="G38" s="278" t="s">
        <v>190</v>
      </c>
      <c r="H38" s="209" t="s">
        <v>226</v>
      </c>
      <c r="I38" s="209" t="s">
        <v>219</v>
      </c>
      <c r="J38" s="209" t="s">
        <v>220</v>
      </c>
      <c r="K38" s="282" t="s">
        <v>227</v>
      </c>
      <c r="L38" s="283" t="s">
        <v>217</v>
      </c>
      <c r="M38" s="216" t="s">
        <v>218</v>
      </c>
      <c r="N38" s="208" t="s">
        <v>205</v>
      </c>
      <c r="O38" s="208" t="s">
        <v>206</v>
      </c>
      <c r="P38" s="208" t="s">
        <v>207</v>
      </c>
      <c r="Q38" s="208" t="s">
        <v>208</v>
      </c>
      <c r="R38" s="212" t="s">
        <v>209</v>
      </c>
      <c r="S38" s="206" t="s">
        <v>210</v>
      </c>
      <c r="T38" s="206" t="s">
        <v>211</v>
      </c>
      <c r="U38" s="206" t="s">
        <v>212</v>
      </c>
      <c r="V38" s="206" t="s">
        <v>213</v>
      </c>
      <c r="W38" s="206" t="s">
        <v>214</v>
      </c>
      <c r="X38" s="206" t="s">
        <v>215</v>
      </c>
      <c r="Y38" s="206" t="s">
        <v>216</v>
      </c>
      <c r="Z38" s="212" t="s">
        <v>210</v>
      </c>
      <c r="AA38" s="212" t="s">
        <v>211</v>
      </c>
      <c r="AB38" s="212" t="s">
        <v>212</v>
      </c>
      <c r="AC38" s="212" t="s">
        <v>213</v>
      </c>
      <c r="AD38" s="212" t="s">
        <v>221</v>
      </c>
      <c r="AE38" s="212" t="s">
        <v>215</v>
      </c>
      <c r="AF38" s="212" t="s">
        <v>216</v>
      </c>
    </row>
    <row r="39" spans="1:32" s="7" customFormat="1" ht="22.5" customHeight="1" x14ac:dyDescent="0.2">
      <c r="A39" s="35" t="s">
        <v>2</v>
      </c>
      <c r="B39" s="35" t="s">
        <v>3</v>
      </c>
      <c r="C39" s="79" t="s">
        <v>2</v>
      </c>
      <c r="D39" s="79" t="s">
        <v>3</v>
      </c>
      <c r="E39" s="79" t="s">
        <v>4</v>
      </c>
      <c r="F39" s="80" t="s">
        <v>5</v>
      </c>
      <c r="G39" s="226"/>
      <c r="H39" s="210"/>
      <c r="I39" s="210"/>
      <c r="J39" s="210"/>
      <c r="K39" s="211"/>
      <c r="L39" s="283"/>
      <c r="M39" s="216"/>
      <c r="N39" s="208"/>
      <c r="O39" s="208"/>
      <c r="P39" s="208"/>
      <c r="Q39" s="208"/>
      <c r="R39" s="212"/>
      <c r="S39" s="207"/>
      <c r="T39" s="207"/>
      <c r="U39" s="207"/>
      <c r="V39" s="207"/>
      <c r="W39" s="207"/>
      <c r="X39" s="207"/>
      <c r="Y39" s="207"/>
      <c r="Z39" s="212"/>
      <c r="AA39" s="212"/>
      <c r="AB39" s="212"/>
      <c r="AC39" s="212"/>
      <c r="AD39" s="212"/>
      <c r="AE39" s="212"/>
      <c r="AF39" s="212"/>
    </row>
    <row r="40" spans="1:32" s="7" customFormat="1" ht="22.5" customHeight="1" x14ac:dyDescent="0.2">
      <c r="A40" s="3">
        <v>1</v>
      </c>
      <c r="B40" s="3">
        <v>3</v>
      </c>
      <c r="C40" s="18" t="s">
        <v>137</v>
      </c>
      <c r="D40" s="19" t="s">
        <v>135</v>
      </c>
      <c r="E40" s="257" t="s">
        <v>174</v>
      </c>
      <c r="F40" s="258"/>
      <c r="G40" s="259"/>
      <c r="H40" s="43">
        <f t="shared" ref="H40:J40" si="102">SUM(H41+H43+H45+H47+H49+H51)</f>
        <v>0</v>
      </c>
      <c r="I40" s="43">
        <f t="shared" si="102"/>
        <v>0</v>
      </c>
      <c r="J40" s="43">
        <f t="shared" si="102"/>
        <v>0</v>
      </c>
      <c r="K40" s="43">
        <f>SUM(K41+K43+K45+K47+K49+K51)</f>
        <v>0</v>
      </c>
      <c r="L40" s="124">
        <f t="shared" ref="L40:L72" si="103">SUM(K40-M40)</f>
        <v>0</v>
      </c>
      <c r="M40" s="43">
        <f t="shared" ref="M40:M72" si="104">SUM(N40:AF40)</f>
        <v>0</v>
      </c>
      <c r="N40" s="43">
        <f t="shared" ref="N40:T40" si="105">SUM(N41+N43+N45+N47+N49+N51)</f>
        <v>0</v>
      </c>
      <c r="O40" s="43">
        <f t="shared" si="105"/>
        <v>0</v>
      </c>
      <c r="P40" s="43">
        <f t="shared" si="105"/>
        <v>0</v>
      </c>
      <c r="Q40" s="43">
        <f t="shared" si="105"/>
        <v>0</v>
      </c>
      <c r="R40" s="117">
        <f t="shared" si="105"/>
        <v>0</v>
      </c>
      <c r="S40" s="43">
        <f t="shared" si="105"/>
        <v>0</v>
      </c>
      <c r="T40" s="43">
        <f t="shared" si="105"/>
        <v>0</v>
      </c>
      <c r="U40" s="43">
        <f t="shared" ref="U40" si="106">SUM(U41+U43+U45+U47+U49+U51)</f>
        <v>0</v>
      </c>
      <c r="V40" s="43">
        <f t="shared" ref="V40" si="107">SUM(V41+V43+V45+V47+V49+V51)</f>
        <v>0</v>
      </c>
      <c r="W40" s="43">
        <f t="shared" ref="W40" si="108">SUM(W41+W43+W45+W47+W49+W51)</f>
        <v>0</v>
      </c>
      <c r="X40" s="43">
        <f t="shared" ref="X40" si="109">SUM(X41+X43+X45+X47+X49+X51)</f>
        <v>0</v>
      </c>
      <c r="Y40" s="43">
        <f t="shared" ref="Y40:Z40" si="110">SUM(Y41+Y43+Y45+Y47+Y49+Y51)</f>
        <v>0</v>
      </c>
      <c r="Z40" s="117">
        <f t="shared" si="110"/>
        <v>0</v>
      </c>
      <c r="AA40" s="117">
        <f t="shared" ref="AA40:AB40" si="111">SUM(AA41+AA43+AA45+AA47+AA49+AA51)</f>
        <v>0</v>
      </c>
      <c r="AB40" s="117">
        <f t="shared" si="111"/>
        <v>0</v>
      </c>
      <c r="AC40" s="117">
        <f t="shared" ref="AC40:AF40" si="112">SUM(AC41+AC43+AC45+AC47+AC49+AC51)</f>
        <v>0</v>
      </c>
      <c r="AD40" s="117">
        <f t="shared" si="112"/>
        <v>0</v>
      </c>
      <c r="AE40" s="117">
        <f t="shared" si="112"/>
        <v>0</v>
      </c>
      <c r="AF40" s="117">
        <f t="shared" si="112"/>
        <v>0</v>
      </c>
    </row>
    <row r="41" spans="1:32" s="7" customFormat="1" ht="22.5" customHeight="1" x14ac:dyDescent="0.2">
      <c r="A41" s="5">
        <v>1</v>
      </c>
      <c r="B41" s="5">
        <v>3</v>
      </c>
      <c r="C41" s="20" t="s">
        <v>137</v>
      </c>
      <c r="D41" s="21" t="s">
        <v>135</v>
      </c>
      <c r="E41" s="20" t="s">
        <v>137</v>
      </c>
      <c r="F41" s="252" t="s">
        <v>124</v>
      </c>
      <c r="G41" s="251"/>
      <c r="H41" s="44">
        <f t="shared" ref="H41:J41" si="113">SUM(H42)</f>
        <v>0</v>
      </c>
      <c r="I41" s="44">
        <f t="shared" si="113"/>
        <v>0</v>
      </c>
      <c r="J41" s="44">
        <f t="shared" si="113"/>
        <v>0</v>
      </c>
      <c r="K41" s="44">
        <f>SUM(K42)</f>
        <v>0</v>
      </c>
      <c r="L41" s="118">
        <f t="shared" si="103"/>
        <v>0</v>
      </c>
      <c r="M41" s="44">
        <f t="shared" si="104"/>
        <v>0</v>
      </c>
      <c r="N41" s="44">
        <f>SUM(O41:Z41)</f>
        <v>0</v>
      </c>
      <c r="O41" s="44">
        <f>SUM(P41:AA41)</f>
        <v>0</v>
      </c>
      <c r="P41" s="44">
        <f>SUM(Q41:AB41)</f>
        <v>0</v>
      </c>
      <c r="Q41" s="44">
        <f>SUM(R41:AC41)</f>
        <v>0</v>
      </c>
      <c r="R41" s="119">
        <f>SUM(S41:AD41)</f>
        <v>0</v>
      </c>
      <c r="S41" s="90"/>
      <c r="T41" s="90"/>
      <c r="U41" s="90"/>
      <c r="V41" s="90"/>
      <c r="W41" s="89">
        <v>0</v>
      </c>
      <c r="X41" s="89">
        <v>0</v>
      </c>
      <c r="Y41" s="89">
        <v>0</v>
      </c>
      <c r="Z41" s="119">
        <f t="shared" ref="Z41:AB42" si="114">SUM(AA41:AL41)</f>
        <v>0</v>
      </c>
      <c r="AA41" s="119">
        <f t="shared" si="114"/>
        <v>0</v>
      </c>
      <c r="AB41" s="119">
        <f t="shared" si="114"/>
        <v>0</v>
      </c>
      <c r="AC41" s="119">
        <f t="shared" ref="AC41:AC42" si="115">SUM(AD41:AO41)</f>
        <v>0</v>
      </c>
      <c r="AD41" s="119">
        <f t="shared" ref="AD41:AD42" si="116">SUM(AE41:AP41)</f>
        <v>0</v>
      </c>
      <c r="AE41" s="119">
        <f t="shared" ref="AE41:AE42" si="117">SUM(AF41:AQ41)</f>
        <v>0</v>
      </c>
      <c r="AF41" s="119">
        <f t="shared" ref="AF41:AF42" si="118">SUM(AG41:AR41)</f>
        <v>0</v>
      </c>
    </row>
    <row r="42" spans="1:32" s="7" customFormat="1" ht="22.5" customHeight="1" x14ac:dyDescent="0.2">
      <c r="A42" s="2">
        <v>1</v>
      </c>
      <c r="B42" s="2">
        <v>3</v>
      </c>
      <c r="C42" s="23" t="s">
        <v>137</v>
      </c>
      <c r="D42" s="27" t="s">
        <v>135</v>
      </c>
      <c r="E42" s="23" t="s">
        <v>137</v>
      </c>
      <c r="F42" s="27" t="s">
        <v>137</v>
      </c>
      <c r="G42" s="46" t="s">
        <v>142</v>
      </c>
      <c r="H42" s="45">
        <v>0</v>
      </c>
      <c r="I42" s="120"/>
      <c r="J42" s="120"/>
      <c r="K42" s="45">
        <v>0</v>
      </c>
      <c r="L42" s="112">
        <f t="shared" si="103"/>
        <v>0</v>
      </c>
      <c r="M42" s="121">
        <f t="shared" si="104"/>
        <v>0</v>
      </c>
      <c r="N42" s="88">
        <v>0</v>
      </c>
      <c r="O42" s="89">
        <v>0</v>
      </c>
      <c r="P42" s="88">
        <v>0</v>
      </c>
      <c r="Q42" s="88">
        <v>0</v>
      </c>
      <c r="R42" s="103">
        <f>SUM(S42:AD42)</f>
        <v>0</v>
      </c>
      <c r="S42" s="90"/>
      <c r="T42" s="90"/>
      <c r="U42" s="90"/>
      <c r="V42" s="90"/>
      <c r="W42" s="89"/>
      <c r="X42" s="89"/>
      <c r="Y42" s="89"/>
      <c r="Z42" s="103">
        <f t="shared" si="114"/>
        <v>0</v>
      </c>
      <c r="AA42" s="103">
        <f t="shared" si="114"/>
        <v>0</v>
      </c>
      <c r="AB42" s="103">
        <f t="shared" si="114"/>
        <v>0</v>
      </c>
      <c r="AC42" s="103">
        <f t="shared" si="115"/>
        <v>0</v>
      </c>
      <c r="AD42" s="103">
        <f t="shared" si="116"/>
        <v>0</v>
      </c>
      <c r="AE42" s="103">
        <f t="shared" si="117"/>
        <v>0</v>
      </c>
      <c r="AF42" s="103">
        <f t="shared" si="118"/>
        <v>0</v>
      </c>
    </row>
    <row r="43" spans="1:32" s="7" customFormat="1" ht="22.5" customHeight="1" x14ac:dyDescent="0.2">
      <c r="A43" s="5">
        <v>1</v>
      </c>
      <c r="B43" s="5">
        <v>3</v>
      </c>
      <c r="C43" s="20" t="s">
        <v>137</v>
      </c>
      <c r="D43" s="21" t="s">
        <v>135</v>
      </c>
      <c r="E43" s="20" t="s">
        <v>131</v>
      </c>
      <c r="F43" s="252" t="s">
        <v>160</v>
      </c>
      <c r="G43" s="251"/>
      <c r="H43" s="44">
        <f t="shared" ref="H43:J43" si="119">SUM(H44)</f>
        <v>0</v>
      </c>
      <c r="I43" s="44">
        <f t="shared" si="119"/>
        <v>0</v>
      </c>
      <c r="J43" s="44">
        <f t="shared" si="119"/>
        <v>0</v>
      </c>
      <c r="K43" s="44">
        <f>SUM(K44)</f>
        <v>0</v>
      </c>
      <c r="L43" s="118">
        <f t="shared" si="103"/>
        <v>0</v>
      </c>
      <c r="M43" s="44">
        <f t="shared" si="104"/>
        <v>0</v>
      </c>
      <c r="N43" s="44">
        <f t="shared" ref="N43:T43" si="120">SUM(N44)</f>
        <v>0</v>
      </c>
      <c r="O43" s="44">
        <f t="shared" si="120"/>
        <v>0</v>
      </c>
      <c r="P43" s="44">
        <f t="shared" si="120"/>
        <v>0</v>
      </c>
      <c r="Q43" s="44">
        <f t="shared" si="120"/>
        <v>0</v>
      </c>
      <c r="R43" s="119">
        <f t="shared" si="120"/>
        <v>0</v>
      </c>
      <c r="S43" s="44">
        <f t="shared" si="120"/>
        <v>0</v>
      </c>
      <c r="T43" s="44">
        <f t="shared" si="120"/>
        <v>0</v>
      </c>
      <c r="U43" s="44">
        <f t="shared" ref="U43" si="121">SUM(U44)</f>
        <v>0</v>
      </c>
      <c r="V43" s="44">
        <f t="shared" ref="V43" si="122">SUM(V44)</f>
        <v>0</v>
      </c>
      <c r="W43" s="44">
        <f t="shared" ref="W43" si="123">SUM(W44)</f>
        <v>0</v>
      </c>
      <c r="X43" s="44">
        <f t="shared" ref="X43:Y45" si="124">SUM(X44)</f>
        <v>0</v>
      </c>
      <c r="Y43" s="44">
        <f t="shared" ref="Y43:AF43" si="125">SUM(Y44)</f>
        <v>0</v>
      </c>
      <c r="Z43" s="119">
        <f t="shared" si="125"/>
        <v>0</v>
      </c>
      <c r="AA43" s="119">
        <f t="shared" si="125"/>
        <v>0</v>
      </c>
      <c r="AB43" s="119">
        <f t="shared" si="125"/>
        <v>0</v>
      </c>
      <c r="AC43" s="119">
        <f t="shared" si="125"/>
        <v>0</v>
      </c>
      <c r="AD43" s="119">
        <f t="shared" si="125"/>
        <v>0</v>
      </c>
      <c r="AE43" s="119">
        <f t="shared" si="125"/>
        <v>0</v>
      </c>
      <c r="AF43" s="119">
        <f t="shared" si="125"/>
        <v>0</v>
      </c>
    </row>
    <row r="44" spans="1:32" s="7" customFormat="1" ht="22.5" customHeight="1" x14ac:dyDescent="0.2">
      <c r="A44" s="2">
        <v>1</v>
      </c>
      <c r="B44" s="2">
        <v>3</v>
      </c>
      <c r="C44" s="23" t="s">
        <v>137</v>
      </c>
      <c r="D44" s="27" t="s">
        <v>135</v>
      </c>
      <c r="E44" s="23" t="s">
        <v>131</v>
      </c>
      <c r="F44" s="27" t="s">
        <v>137</v>
      </c>
      <c r="G44" s="46" t="s">
        <v>200</v>
      </c>
      <c r="H44" s="45">
        <v>0</v>
      </c>
      <c r="I44" s="120"/>
      <c r="J44" s="120"/>
      <c r="K44" s="45">
        <v>0</v>
      </c>
      <c r="L44" s="112">
        <f t="shared" si="103"/>
        <v>0</v>
      </c>
      <c r="M44" s="121">
        <f t="shared" si="104"/>
        <v>0</v>
      </c>
      <c r="N44" s="88">
        <v>0</v>
      </c>
      <c r="O44" s="89">
        <v>0</v>
      </c>
      <c r="P44" s="88">
        <v>0</v>
      </c>
      <c r="Q44" s="88">
        <v>0</v>
      </c>
      <c r="R44" s="103">
        <f>SUM(S44:AD44)</f>
        <v>0</v>
      </c>
      <c r="S44" s="90"/>
      <c r="T44" s="90"/>
      <c r="U44" s="90"/>
      <c r="V44" s="90"/>
      <c r="W44" s="89"/>
      <c r="X44" s="89"/>
      <c r="Y44" s="89"/>
      <c r="Z44" s="103">
        <f t="shared" ref="Z44:AB46" si="126">SUM(AA44:AL44)</f>
        <v>0</v>
      </c>
      <c r="AA44" s="103">
        <f t="shared" si="126"/>
        <v>0</v>
      </c>
      <c r="AB44" s="103">
        <f t="shared" si="126"/>
        <v>0</v>
      </c>
      <c r="AC44" s="103">
        <f t="shared" ref="AC44:AC46" si="127">SUM(AD44:AO44)</f>
        <v>0</v>
      </c>
      <c r="AD44" s="103">
        <f t="shared" ref="AD44:AD46" si="128">SUM(AE44:AP44)</f>
        <v>0</v>
      </c>
      <c r="AE44" s="103">
        <f t="shared" ref="AE44:AE46" si="129">SUM(AF44:AQ44)</f>
        <v>0</v>
      </c>
      <c r="AF44" s="103">
        <f t="shared" ref="AF44:AF46" si="130">SUM(AG44:AR44)</f>
        <v>0</v>
      </c>
    </row>
    <row r="45" spans="1:32" s="7" customFormat="1" ht="22.5" customHeight="1" x14ac:dyDescent="0.2">
      <c r="A45" s="5">
        <v>1</v>
      </c>
      <c r="B45" s="5">
        <v>3</v>
      </c>
      <c r="C45" s="20" t="s">
        <v>137</v>
      </c>
      <c r="D45" s="21" t="s">
        <v>135</v>
      </c>
      <c r="E45" s="20" t="s">
        <v>135</v>
      </c>
      <c r="F45" s="252" t="s">
        <v>121</v>
      </c>
      <c r="G45" s="251"/>
      <c r="H45" s="44">
        <f t="shared" ref="H45:J45" si="131">SUM(H46)</f>
        <v>0</v>
      </c>
      <c r="I45" s="44">
        <f t="shared" si="131"/>
        <v>0</v>
      </c>
      <c r="J45" s="44">
        <f t="shared" si="131"/>
        <v>0</v>
      </c>
      <c r="K45" s="44">
        <f>SUM(K46)</f>
        <v>0</v>
      </c>
      <c r="L45" s="118">
        <f t="shared" si="103"/>
        <v>0</v>
      </c>
      <c r="M45" s="44">
        <f t="shared" si="104"/>
        <v>0</v>
      </c>
      <c r="N45" s="44">
        <f>SUM(O45:Z45)</f>
        <v>0</v>
      </c>
      <c r="O45" s="44">
        <f>SUM(P45:AA45)</f>
        <v>0</v>
      </c>
      <c r="P45" s="44">
        <f>SUM(Q45:AB45)</f>
        <v>0</v>
      </c>
      <c r="Q45" s="44">
        <f>SUM(R45:AC45)</f>
        <v>0</v>
      </c>
      <c r="R45" s="119">
        <f>SUM(S45:AD45)</f>
        <v>0</v>
      </c>
      <c r="S45" s="90"/>
      <c r="T45" s="90"/>
      <c r="U45" s="90"/>
      <c r="V45" s="90"/>
      <c r="W45" s="89">
        <v>0</v>
      </c>
      <c r="X45" s="44">
        <f t="shared" si="124"/>
        <v>0</v>
      </c>
      <c r="Y45" s="44">
        <f t="shared" si="124"/>
        <v>0</v>
      </c>
      <c r="Z45" s="119">
        <f t="shared" si="126"/>
        <v>0</v>
      </c>
      <c r="AA45" s="119">
        <f t="shared" si="126"/>
        <v>0</v>
      </c>
      <c r="AB45" s="119">
        <f t="shared" si="126"/>
        <v>0</v>
      </c>
      <c r="AC45" s="119">
        <f t="shared" si="127"/>
        <v>0</v>
      </c>
      <c r="AD45" s="119">
        <f t="shared" si="128"/>
        <v>0</v>
      </c>
      <c r="AE45" s="119">
        <f t="shared" si="129"/>
        <v>0</v>
      </c>
      <c r="AF45" s="119">
        <f t="shared" si="130"/>
        <v>0</v>
      </c>
    </row>
    <row r="46" spans="1:32" s="7" customFormat="1" ht="22.5" customHeight="1" x14ac:dyDescent="0.2">
      <c r="A46" s="2">
        <v>1</v>
      </c>
      <c r="B46" s="2">
        <v>3</v>
      </c>
      <c r="C46" s="23" t="s">
        <v>137</v>
      </c>
      <c r="D46" s="27" t="s">
        <v>135</v>
      </c>
      <c r="E46" s="23" t="s">
        <v>135</v>
      </c>
      <c r="F46" s="27" t="s">
        <v>137</v>
      </c>
      <c r="G46" s="46" t="s">
        <v>143</v>
      </c>
      <c r="H46" s="45">
        <v>0</v>
      </c>
      <c r="I46" s="120"/>
      <c r="J46" s="120"/>
      <c r="K46" s="45">
        <v>0</v>
      </c>
      <c r="L46" s="112">
        <f t="shared" si="103"/>
        <v>0</v>
      </c>
      <c r="M46" s="121">
        <f t="shared" si="104"/>
        <v>0</v>
      </c>
      <c r="N46" s="88">
        <v>0</v>
      </c>
      <c r="O46" s="89">
        <v>0</v>
      </c>
      <c r="P46" s="88">
        <v>0</v>
      </c>
      <c r="Q46" s="88">
        <v>0</v>
      </c>
      <c r="R46" s="103">
        <f>SUM(S46:AD46)</f>
        <v>0</v>
      </c>
      <c r="S46" s="90"/>
      <c r="T46" s="90"/>
      <c r="U46" s="90"/>
      <c r="V46" s="90"/>
      <c r="W46" s="89"/>
      <c r="X46" s="89"/>
      <c r="Y46" s="89"/>
      <c r="Z46" s="103">
        <f t="shared" si="126"/>
        <v>0</v>
      </c>
      <c r="AA46" s="103">
        <f t="shared" si="126"/>
        <v>0</v>
      </c>
      <c r="AB46" s="103">
        <f t="shared" si="126"/>
        <v>0</v>
      </c>
      <c r="AC46" s="103">
        <f t="shared" si="127"/>
        <v>0</v>
      </c>
      <c r="AD46" s="103">
        <f t="shared" si="128"/>
        <v>0</v>
      </c>
      <c r="AE46" s="103">
        <f t="shared" si="129"/>
        <v>0</v>
      </c>
      <c r="AF46" s="103">
        <f t="shared" si="130"/>
        <v>0</v>
      </c>
    </row>
    <row r="47" spans="1:32" s="7" customFormat="1" ht="22.5" customHeight="1" x14ac:dyDescent="0.2">
      <c r="A47" s="5">
        <v>1</v>
      </c>
      <c r="B47" s="5">
        <v>3</v>
      </c>
      <c r="C47" s="20" t="s">
        <v>137</v>
      </c>
      <c r="D47" s="21" t="s">
        <v>135</v>
      </c>
      <c r="E47" s="20" t="s">
        <v>132</v>
      </c>
      <c r="F47" s="252" t="s">
        <v>178</v>
      </c>
      <c r="G47" s="251"/>
      <c r="H47" s="44">
        <f t="shared" ref="H47:J47" si="132">SUM(H48)</f>
        <v>0</v>
      </c>
      <c r="I47" s="44">
        <f t="shared" si="132"/>
        <v>0</v>
      </c>
      <c r="J47" s="44">
        <f t="shared" si="132"/>
        <v>0</v>
      </c>
      <c r="K47" s="44">
        <f>SUM(K48)</f>
        <v>0</v>
      </c>
      <c r="L47" s="118">
        <f t="shared" si="103"/>
        <v>0</v>
      </c>
      <c r="M47" s="44">
        <f t="shared" si="104"/>
        <v>0</v>
      </c>
      <c r="N47" s="44">
        <f t="shared" ref="N47:T47" si="133">SUM(N48)</f>
        <v>0</v>
      </c>
      <c r="O47" s="44">
        <f t="shared" si="133"/>
        <v>0</v>
      </c>
      <c r="P47" s="44">
        <f t="shared" si="133"/>
        <v>0</v>
      </c>
      <c r="Q47" s="44">
        <f t="shared" si="133"/>
        <v>0</v>
      </c>
      <c r="R47" s="119">
        <f t="shared" si="133"/>
        <v>0</v>
      </c>
      <c r="S47" s="44">
        <f t="shared" si="133"/>
        <v>0</v>
      </c>
      <c r="T47" s="44">
        <f t="shared" si="133"/>
        <v>0</v>
      </c>
      <c r="U47" s="44">
        <f t="shared" ref="U47" si="134">SUM(U48)</f>
        <v>0</v>
      </c>
      <c r="V47" s="44">
        <f t="shared" ref="V47" si="135">SUM(V48)</f>
        <v>0</v>
      </c>
      <c r="W47" s="44">
        <f t="shared" ref="W47" si="136">SUM(W48)</f>
        <v>0</v>
      </c>
      <c r="X47" s="44">
        <f t="shared" ref="X47" si="137">SUM(X48)</f>
        <v>0</v>
      </c>
      <c r="Y47" s="44">
        <f t="shared" ref="Y47:AF47" si="138">SUM(Y48)</f>
        <v>0</v>
      </c>
      <c r="Z47" s="119">
        <f t="shared" si="138"/>
        <v>0</v>
      </c>
      <c r="AA47" s="119">
        <f t="shared" si="138"/>
        <v>0</v>
      </c>
      <c r="AB47" s="119">
        <f t="shared" si="138"/>
        <v>0</v>
      </c>
      <c r="AC47" s="119">
        <f t="shared" si="138"/>
        <v>0</v>
      </c>
      <c r="AD47" s="119">
        <f t="shared" si="138"/>
        <v>0</v>
      </c>
      <c r="AE47" s="119">
        <f t="shared" si="138"/>
        <v>0</v>
      </c>
      <c r="AF47" s="119">
        <f t="shared" si="138"/>
        <v>0</v>
      </c>
    </row>
    <row r="48" spans="1:32" s="7" customFormat="1" ht="22.5" customHeight="1" x14ac:dyDescent="0.2">
      <c r="A48" s="2">
        <v>1</v>
      </c>
      <c r="B48" s="2">
        <v>3</v>
      </c>
      <c r="C48" s="23" t="s">
        <v>137</v>
      </c>
      <c r="D48" s="27" t="s">
        <v>135</v>
      </c>
      <c r="E48" s="23" t="s">
        <v>132</v>
      </c>
      <c r="F48" s="27" t="s">
        <v>137</v>
      </c>
      <c r="G48" s="46" t="s">
        <v>144</v>
      </c>
      <c r="H48" s="45">
        <v>0</v>
      </c>
      <c r="I48" s="120"/>
      <c r="J48" s="120"/>
      <c r="K48" s="45">
        <v>0</v>
      </c>
      <c r="L48" s="112">
        <f t="shared" si="103"/>
        <v>0</v>
      </c>
      <c r="M48" s="121">
        <f t="shared" si="104"/>
        <v>0</v>
      </c>
      <c r="N48" s="88">
        <v>0</v>
      </c>
      <c r="O48" s="89">
        <v>0</v>
      </c>
      <c r="P48" s="88">
        <v>0</v>
      </c>
      <c r="Q48" s="88">
        <v>0</v>
      </c>
      <c r="R48" s="103">
        <f>SUM(S48:AD48)</f>
        <v>0</v>
      </c>
      <c r="S48" s="90"/>
      <c r="T48" s="90"/>
      <c r="U48" s="90"/>
      <c r="V48" s="90"/>
      <c r="W48" s="89"/>
      <c r="X48" s="89"/>
      <c r="Y48" s="89"/>
      <c r="Z48" s="103">
        <f t="shared" ref="Z48:AB48" si="139">SUM(AA48:AL48)</f>
        <v>0</v>
      </c>
      <c r="AA48" s="103">
        <f t="shared" si="139"/>
        <v>0</v>
      </c>
      <c r="AB48" s="103">
        <f t="shared" si="139"/>
        <v>0</v>
      </c>
      <c r="AC48" s="103">
        <f t="shared" ref="AC48" si="140">SUM(AD48:AO48)</f>
        <v>0</v>
      </c>
      <c r="AD48" s="103">
        <f t="shared" ref="AD48" si="141">SUM(AE48:AP48)</f>
        <v>0</v>
      </c>
      <c r="AE48" s="103">
        <f t="shared" ref="AE48" si="142">SUM(AF48:AQ48)</f>
        <v>0</v>
      </c>
      <c r="AF48" s="103">
        <f t="shared" ref="AF48" si="143">SUM(AG48:AR48)</f>
        <v>0</v>
      </c>
    </row>
    <row r="49" spans="1:32" s="7" customFormat="1" ht="22.5" customHeight="1" x14ac:dyDescent="0.2">
      <c r="A49" s="5">
        <v>1</v>
      </c>
      <c r="B49" s="5">
        <v>3</v>
      </c>
      <c r="C49" s="20" t="s">
        <v>137</v>
      </c>
      <c r="D49" s="21" t="s">
        <v>135</v>
      </c>
      <c r="E49" s="20" t="s">
        <v>130</v>
      </c>
      <c r="F49" s="252" t="s">
        <v>123</v>
      </c>
      <c r="G49" s="251"/>
      <c r="H49" s="44">
        <f t="shared" ref="H49:J49" si="144">SUM(H50)</f>
        <v>0</v>
      </c>
      <c r="I49" s="44">
        <f t="shared" si="144"/>
        <v>0</v>
      </c>
      <c r="J49" s="44">
        <f t="shared" si="144"/>
        <v>0</v>
      </c>
      <c r="K49" s="44">
        <f>SUM(K50)</f>
        <v>0</v>
      </c>
      <c r="L49" s="118">
        <f t="shared" si="103"/>
        <v>0</v>
      </c>
      <c r="M49" s="44">
        <f t="shared" si="104"/>
        <v>0</v>
      </c>
      <c r="N49" s="44">
        <f t="shared" ref="N49:T49" si="145">SUM(N50)</f>
        <v>0</v>
      </c>
      <c r="O49" s="44">
        <f t="shared" si="145"/>
        <v>0</v>
      </c>
      <c r="P49" s="44">
        <f t="shared" si="145"/>
        <v>0</v>
      </c>
      <c r="Q49" s="44">
        <f t="shared" si="145"/>
        <v>0</v>
      </c>
      <c r="R49" s="119">
        <f t="shared" si="145"/>
        <v>0</v>
      </c>
      <c r="S49" s="44">
        <f t="shared" si="145"/>
        <v>0</v>
      </c>
      <c r="T49" s="44">
        <f t="shared" si="145"/>
        <v>0</v>
      </c>
      <c r="U49" s="44">
        <f t="shared" ref="U49" si="146">SUM(U50)</f>
        <v>0</v>
      </c>
      <c r="V49" s="44">
        <f t="shared" ref="V49" si="147">SUM(V50)</f>
        <v>0</v>
      </c>
      <c r="W49" s="44">
        <f t="shared" ref="W49" si="148">SUM(W50)</f>
        <v>0</v>
      </c>
      <c r="X49" s="44">
        <f t="shared" ref="X49" si="149">SUM(X50)</f>
        <v>0</v>
      </c>
      <c r="Y49" s="44">
        <f t="shared" ref="Y49:AF49" si="150">SUM(Y50)</f>
        <v>0</v>
      </c>
      <c r="Z49" s="119">
        <f t="shared" si="150"/>
        <v>0</v>
      </c>
      <c r="AA49" s="119">
        <f t="shared" si="150"/>
        <v>0</v>
      </c>
      <c r="AB49" s="119">
        <f t="shared" si="150"/>
        <v>0</v>
      </c>
      <c r="AC49" s="119">
        <f t="shared" si="150"/>
        <v>0</v>
      </c>
      <c r="AD49" s="119">
        <f t="shared" si="150"/>
        <v>0</v>
      </c>
      <c r="AE49" s="119">
        <f t="shared" si="150"/>
        <v>0</v>
      </c>
      <c r="AF49" s="119">
        <f t="shared" si="150"/>
        <v>0</v>
      </c>
    </row>
    <row r="50" spans="1:32" s="7" customFormat="1" ht="22.5" customHeight="1" x14ac:dyDescent="0.2">
      <c r="A50" s="2">
        <v>1</v>
      </c>
      <c r="B50" s="2">
        <v>3</v>
      </c>
      <c r="C50" s="23" t="s">
        <v>137</v>
      </c>
      <c r="D50" s="27" t="s">
        <v>135</v>
      </c>
      <c r="E50" s="23" t="s">
        <v>130</v>
      </c>
      <c r="F50" s="27" t="s">
        <v>137</v>
      </c>
      <c r="G50" s="46" t="s">
        <v>145</v>
      </c>
      <c r="H50" s="45">
        <v>0</v>
      </c>
      <c r="I50" s="120"/>
      <c r="J50" s="120"/>
      <c r="K50" s="45">
        <v>0</v>
      </c>
      <c r="L50" s="112">
        <f t="shared" si="103"/>
        <v>0</v>
      </c>
      <c r="M50" s="121">
        <f t="shared" si="104"/>
        <v>0</v>
      </c>
      <c r="N50" s="88">
        <v>0</v>
      </c>
      <c r="O50" s="89">
        <v>0</v>
      </c>
      <c r="P50" s="88">
        <v>0</v>
      </c>
      <c r="Q50" s="88">
        <v>0</v>
      </c>
      <c r="R50" s="103">
        <f>SUM(S50:AD50)</f>
        <v>0</v>
      </c>
      <c r="S50" s="90"/>
      <c r="T50" s="90"/>
      <c r="U50" s="90"/>
      <c r="V50" s="90"/>
      <c r="W50" s="89"/>
      <c r="X50" s="89"/>
      <c r="Y50" s="89"/>
      <c r="Z50" s="103">
        <f t="shared" ref="Z50:AB50" si="151">SUM(AA50:AL50)</f>
        <v>0</v>
      </c>
      <c r="AA50" s="103">
        <f t="shared" si="151"/>
        <v>0</v>
      </c>
      <c r="AB50" s="103">
        <f t="shared" si="151"/>
        <v>0</v>
      </c>
      <c r="AC50" s="103">
        <f t="shared" ref="AC50" si="152">SUM(AD50:AO50)</f>
        <v>0</v>
      </c>
      <c r="AD50" s="103">
        <f t="shared" ref="AD50" si="153">SUM(AE50:AP50)</f>
        <v>0</v>
      </c>
      <c r="AE50" s="103">
        <f t="shared" ref="AE50" si="154">SUM(AF50:AQ50)</f>
        <v>0</v>
      </c>
      <c r="AF50" s="103">
        <f t="shared" ref="AF50" si="155">SUM(AG50:AR50)</f>
        <v>0</v>
      </c>
    </row>
    <row r="51" spans="1:32" s="7" customFormat="1" ht="22.5" customHeight="1" x14ac:dyDescent="0.2">
      <c r="A51" s="5">
        <v>1</v>
      </c>
      <c r="B51" s="5">
        <v>3</v>
      </c>
      <c r="C51" s="20" t="s">
        <v>137</v>
      </c>
      <c r="D51" s="21" t="s">
        <v>135</v>
      </c>
      <c r="E51" s="20" t="s">
        <v>139</v>
      </c>
      <c r="F51" s="252" t="s">
        <v>189</v>
      </c>
      <c r="G51" s="251"/>
      <c r="H51" s="44">
        <f t="shared" ref="H51:J51" si="156">SUM(H52)</f>
        <v>0</v>
      </c>
      <c r="I51" s="44">
        <f t="shared" si="156"/>
        <v>0</v>
      </c>
      <c r="J51" s="44">
        <f t="shared" si="156"/>
        <v>0</v>
      </c>
      <c r="K51" s="44">
        <f>SUM(K52)</f>
        <v>0</v>
      </c>
      <c r="L51" s="118">
        <f t="shared" si="103"/>
        <v>0</v>
      </c>
      <c r="M51" s="44">
        <f t="shared" si="104"/>
        <v>0</v>
      </c>
      <c r="N51" s="44">
        <f t="shared" ref="N51:T51" si="157">SUM(N52)</f>
        <v>0</v>
      </c>
      <c r="O51" s="44">
        <f t="shared" si="157"/>
        <v>0</v>
      </c>
      <c r="P51" s="44">
        <f t="shared" si="157"/>
        <v>0</v>
      </c>
      <c r="Q51" s="44">
        <f t="shared" si="157"/>
        <v>0</v>
      </c>
      <c r="R51" s="119">
        <f t="shared" si="157"/>
        <v>0</v>
      </c>
      <c r="S51" s="44">
        <f t="shared" si="157"/>
        <v>0</v>
      </c>
      <c r="T51" s="44">
        <f t="shared" si="157"/>
        <v>0</v>
      </c>
      <c r="U51" s="44">
        <f t="shared" ref="U51" si="158">SUM(U52)</f>
        <v>0</v>
      </c>
      <c r="V51" s="44">
        <f t="shared" ref="V51" si="159">SUM(V52)</f>
        <v>0</v>
      </c>
      <c r="W51" s="44">
        <f t="shared" ref="W51" si="160">SUM(W52)</f>
        <v>0</v>
      </c>
      <c r="X51" s="44">
        <f t="shared" ref="X51" si="161">SUM(X52)</f>
        <v>0</v>
      </c>
      <c r="Y51" s="44">
        <f t="shared" ref="Y51:AF51" si="162">SUM(Y52)</f>
        <v>0</v>
      </c>
      <c r="Z51" s="119">
        <f t="shared" si="162"/>
        <v>0</v>
      </c>
      <c r="AA51" s="119">
        <f t="shared" si="162"/>
        <v>0</v>
      </c>
      <c r="AB51" s="119">
        <f t="shared" si="162"/>
        <v>0</v>
      </c>
      <c r="AC51" s="119">
        <f t="shared" si="162"/>
        <v>0</v>
      </c>
      <c r="AD51" s="119">
        <f t="shared" si="162"/>
        <v>0</v>
      </c>
      <c r="AE51" s="119">
        <f t="shared" si="162"/>
        <v>0</v>
      </c>
      <c r="AF51" s="119">
        <f t="shared" si="162"/>
        <v>0</v>
      </c>
    </row>
    <row r="52" spans="1:32" s="22" customFormat="1" ht="22.5" customHeight="1" x14ac:dyDescent="0.25">
      <c r="A52" s="2">
        <v>1</v>
      </c>
      <c r="B52" s="2">
        <v>3</v>
      </c>
      <c r="C52" s="23" t="s">
        <v>137</v>
      </c>
      <c r="D52" s="27" t="s">
        <v>135</v>
      </c>
      <c r="E52" s="23" t="s">
        <v>139</v>
      </c>
      <c r="F52" s="27" t="s">
        <v>137</v>
      </c>
      <c r="G52" s="46" t="s">
        <v>146</v>
      </c>
      <c r="H52" s="45">
        <v>0</v>
      </c>
      <c r="I52" s="120"/>
      <c r="J52" s="120"/>
      <c r="K52" s="45">
        <v>0</v>
      </c>
      <c r="L52" s="112">
        <f t="shared" si="103"/>
        <v>0</v>
      </c>
      <c r="M52" s="121">
        <f t="shared" si="104"/>
        <v>0</v>
      </c>
      <c r="N52" s="88">
        <v>0</v>
      </c>
      <c r="O52" s="89">
        <v>0</v>
      </c>
      <c r="P52" s="88">
        <v>0</v>
      </c>
      <c r="Q52" s="88">
        <v>0</v>
      </c>
      <c r="R52" s="103">
        <f>SUM(S52:AD52)</f>
        <v>0</v>
      </c>
      <c r="S52" s="90"/>
      <c r="T52" s="90"/>
      <c r="U52" s="90"/>
      <c r="V52" s="90"/>
      <c r="W52" s="89"/>
      <c r="X52" s="89"/>
      <c r="Y52" s="89"/>
      <c r="Z52" s="103">
        <f t="shared" ref="Z52:AB52" si="163">SUM(AA52:AL52)</f>
        <v>0</v>
      </c>
      <c r="AA52" s="103">
        <f t="shared" si="163"/>
        <v>0</v>
      </c>
      <c r="AB52" s="103">
        <f t="shared" si="163"/>
        <v>0</v>
      </c>
      <c r="AC52" s="103">
        <f t="shared" ref="AC52" si="164">SUM(AD52:AO52)</f>
        <v>0</v>
      </c>
      <c r="AD52" s="103">
        <f t="shared" ref="AD52" si="165">SUM(AE52:AP52)</f>
        <v>0</v>
      </c>
      <c r="AE52" s="103">
        <f t="shared" ref="AE52" si="166">SUM(AF52:AQ52)</f>
        <v>0</v>
      </c>
      <c r="AF52" s="103">
        <f t="shared" ref="AF52" si="167">SUM(AG52:AR52)</f>
        <v>0</v>
      </c>
    </row>
    <row r="53" spans="1:32" s="7" customFormat="1" ht="22.5" customHeight="1" x14ac:dyDescent="0.2">
      <c r="A53" s="3">
        <v>1</v>
      </c>
      <c r="B53" s="3">
        <v>3</v>
      </c>
      <c r="C53" s="18" t="s">
        <v>137</v>
      </c>
      <c r="D53" s="19" t="s">
        <v>132</v>
      </c>
      <c r="E53" s="257" t="s">
        <v>175</v>
      </c>
      <c r="F53" s="258"/>
      <c r="G53" s="259"/>
      <c r="H53" s="43">
        <f t="shared" ref="H53:J53" si="168">SUM(H54)</f>
        <v>0</v>
      </c>
      <c r="I53" s="43">
        <f t="shared" si="168"/>
        <v>0</v>
      </c>
      <c r="J53" s="43">
        <f t="shared" si="168"/>
        <v>0</v>
      </c>
      <c r="K53" s="43">
        <f t="shared" ref="K53:K54" si="169">SUM(K54)</f>
        <v>0</v>
      </c>
      <c r="L53" s="124">
        <f t="shared" si="103"/>
        <v>0</v>
      </c>
      <c r="M53" s="43">
        <f t="shared" si="104"/>
        <v>0</v>
      </c>
      <c r="N53" s="43">
        <f t="shared" ref="N53:AC54" si="170">SUM(N54)</f>
        <v>0</v>
      </c>
      <c r="O53" s="43">
        <f t="shared" si="170"/>
        <v>0</v>
      </c>
      <c r="P53" s="43">
        <f t="shared" si="170"/>
        <v>0</v>
      </c>
      <c r="Q53" s="43">
        <f t="shared" si="170"/>
        <v>0</v>
      </c>
      <c r="R53" s="117">
        <f t="shared" si="170"/>
        <v>0</v>
      </c>
      <c r="S53" s="43">
        <f t="shared" si="170"/>
        <v>0</v>
      </c>
      <c r="T53" s="43">
        <f t="shared" si="170"/>
        <v>0</v>
      </c>
      <c r="U53" s="43">
        <f t="shared" si="170"/>
        <v>0</v>
      </c>
      <c r="V53" s="43">
        <f t="shared" si="170"/>
        <v>0</v>
      </c>
      <c r="W53" s="43">
        <f t="shared" si="170"/>
        <v>0</v>
      </c>
      <c r="X53" s="43">
        <f t="shared" si="170"/>
        <v>0</v>
      </c>
      <c r="Y53" s="43">
        <f t="shared" si="170"/>
        <v>0</v>
      </c>
      <c r="Z53" s="117">
        <f t="shared" si="170"/>
        <v>0</v>
      </c>
      <c r="AA53" s="117">
        <f t="shared" si="170"/>
        <v>0</v>
      </c>
      <c r="AB53" s="117">
        <f t="shared" si="170"/>
        <v>0</v>
      </c>
      <c r="AC53" s="117">
        <f t="shared" si="170"/>
        <v>0</v>
      </c>
      <c r="AD53" s="117">
        <f t="shared" ref="AC53:AF54" si="171">SUM(AD54)</f>
        <v>0</v>
      </c>
      <c r="AE53" s="117">
        <f t="shared" si="171"/>
        <v>0</v>
      </c>
      <c r="AF53" s="117">
        <f t="shared" si="171"/>
        <v>0</v>
      </c>
    </row>
    <row r="54" spans="1:32" s="7" customFormat="1" ht="22.5" customHeight="1" x14ac:dyDescent="0.2">
      <c r="A54" s="5">
        <v>1</v>
      </c>
      <c r="B54" s="5">
        <v>3</v>
      </c>
      <c r="C54" s="29" t="s">
        <v>137</v>
      </c>
      <c r="D54" s="28" t="s">
        <v>132</v>
      </c>
      <c r="E54" s="29" t="s">
        <v>137</v>
      </c>
      <c r="F54" s="252" t="s">
        <v>124</v>
      </c>
      <c r="G54" s="251"/>
      <c r="H54" s="44">
        <f t="shared" ref="H54:J54" si="172">SUM(H55)</f>
        <v>0</v>
      </c>
      <c r="I54" s="44">
        <f t="shared" si="172"/>
        <v>0</v>
      </c>
      <c r="J54" s="44">
        <f t="shared" si="172"/>
        <v>0</v>
      </c>
      <c r="K54" s="44">
        <f t="shared" si="169"/>
        <v>0</v>
      </c>
      <c r="L54" s="118">
        <f t="shared" si="103"/>
        <v>0</v>
      </c>
      <c r="M54" s="44">
        <f t="shared" si="104"/>
        <v>0</v>
      </c>
      <c r="N54" s="44">
        <f t="shared" si="170"/>
        <v>0</v>
      </c>
      <c r="O54" s="44">
        <f t="shared" si="170"/>
        <v>0</v>
      </c>
      <c r="P54" s="44">
        <f t="shared" si="170"/>
        <v>0</v>
      </c>
      <c r="Q54" s="44">
        <f t="shared" si="170"/>
        <v>0</v>
      </c>
      <c r="R54" s="119">
        <f t="shared" si="170"/>
        <v>0</v>
      </c>
      <c r="S54" s="44">
        <f t="shared" si="170"/>
        <v>0</v>
      </c>
      <c r="T54" s="44">
        <f t="shared" si="170"/>
        <v>0</v>
      </c>
      <c r="U54" s="44">
        <f t="shared" si="170"/>
        <v>0</v>
      </c>
      <c r="V54" s="44">
        <f t="shared" si="170"/>
        <v>0</v>
      </c>
      <c r="W54" s="44">
        <f t="shared" si="170"/>
        <v>0</v>
      </c>
      <c r="X54" s="44">
        <f t="shared" si="170"/>
        <v>0</v>
      </c>
      <c r="Y54" s="44">
        <f t="shared" si="170"/>
        <v>0</v>
      </c>
      <c r="Z54" s="119">
        <f t="shared" si="170"/>
        <v>0</v>
      </c>
      <c r="AA54" s="119">
        <f t="shared" si="170"/>
        <v>0</v>
      </c>
      <c r="AB54" s="119">
        <f t="shared" si="170"/>
        <v>0</v>
      </c>
      <c r="AC54" s="119">
        <f t="shared" si="171"/>
        <v>0</v>
      </c>
      <c r="AD54" s="119">
        <f t="shared" si="171"/>
        <v>0</v>
      </c>
      <c r="AE54" s="119">
        <f t="shared" si="171"/>
        <v>0</v>
      </c>
      <c r="AF54" s="119">
        <f t="shared" si="171"/>
        <v>0</v>
      </c>
    </row>
    <row r="55" spans="1:32" s="7" customFormat="1" ht="22.5" customHeight="1" x14ac:dyDescent="0.2">
      <c r="A55" s="2">
        <v>1</v>
      </c>
      <c r="B55" s="2">
        <v>3</v>
      </c>
      <c r="C55" s="23" t="s">
        <v>137</v>
      </c>
      <c r="D55" s="27" t="s">
        <v>132</v>
      </c>
      <c r="E55" s="23" t="s">
        <v>137</v>
      </c>
      <c r="F55" s="27" t="s">
        <v>131</v>
      </c>
      <c r="G55" s="46" t="s">
        <v>201</v>
      </c>
      <c r="H55" s="45">
        <v>0</v>
      </c>
      <c r="I55" s="120"/>
      <c r="J55" s="120"/>
      <c r="K55" s="45">
        <v>0</v>
      </c>
      <c r="L55" s="112">
        <f t="shared" si="103"/>
        <v>0</v>
      </c>
      <c r="M55" s="121">
        <f t="shared" si="104"/>
        <v>0</v>
      </c>
      <c r="N55" s="88">
        <v>0</v>
      </c>
      <c r="O55" s="89">
        <v>0</v>
      </c>
      <c r="P55" s="89">
        <v>0</v>
      </c>
      <c r="Q55" s="125">
        <v>0</v>
      </c>
      <c r="R55" s="103">
        <f>SUM(S55:AD55)</f>
        <v>0</v>
      </c>
      <c r="S55" s="90"/>
      <c r="T55" s="90"/>
      <c r="U55" s="90"/>
      <c r="V55" s="90"/>
      <c r="W55" s="89"/>
      <c r="X55" s="89"/>
      <c r="Y55" s="89"/>
      <c r="Z55" s="103">
        <f t="shared" ref="Z55:AB55" si="173">SUM(AA55:AL55)</f>
        <v>0</v>
      </c>
      <c r="AA55" s="103">
        <f t="shared" si="173"/>
        <v>0</v>
      </c>
      <c r="AB55" s="103">
        <f t="shared" si="173"/>
        <v>0</v>
      </c>
      <c r="AC55" s="103">
        <f t="shared" ref="AC55" si="174">SUM(AD55:AO55)</f>
        <v>0</v>
      </c>
      <c r="AD55" s="103">
        <f t="shared" ref="AD55" si="175">SUM(AE55:AP55)</f>
        <v>0</v>
      </c>
      <c r="AE55" s="103">
        <f t="shared" ref="AE55" si="176">SUM(AF55:AQ55)</f>
        <v>0</v>
      </c>
      <c r="AF55" s="103">
        <f t="shared" ref="AF55" si="177">SUM(AG55:AR55)</f>
        <v>0</v>
      </c>
    </row>
    <row r="56" spans="1:32" s="7" customFormat="1" ht="22.5" customHeight="1" x14ac:dyDescent="0.2">
      <c r="A56" s="93">
        <v>1</v>
      </c>
      <c r="B56" s="93">
        <v>3</v>
      </c>
      <c r="C56" s="94" t="s">
        <v>131</v>
      </c>
      <c r="D56" s="268" t="s">
        <v>125</v>
      </c>
      <c r="E56" s="269"/>
      <c r="F56" s="269"/>
      <c r="G56" s="270"/>
      <c r="H56" s="86">
        <f t="shared" ref="H56:J56" si="178">SUM(H57+H61+H67)</f>
        <v>0</v>
      </c>
      <c r="I56" s="86">
        <f t="shared" si="178"/>
        <v>0</v>
      </c>
      <c r="J56" s="86">
        <f t="shared" si="178"/>
        <v>0</v>
      </c>
      <c r="K56" s="86">
        <f>SUM(K57+K61+K67)</f>
        <v>0</v>
      </c>
      <c r="L56" s="115">
        <f t="shared" si="103"/>
        <v>0</v>
      </c>
      <c r="M56" s="86">
        <f t="shared" si="104"/>
        <v>0</v>
      </c>
      <c r="N56" s="86">
        <f t="shared" ref="N56:V56" si="179">SUM(N57+N61+N67)</f>
        <v>0</v>
      </c>
      <c r="O56" s="86">
        <f t="shared" si="179"/>
        <v>0</v>
      </c>
      <c r="P56" s="86">
        <f t="shared" si="179"/>
        <v>0</v>
      </c>
      <c r="Q56" s="86">
        <f t="shared" si="179"/>
        <v>0</v>
      </c>
      <c r="R56" s="116">
        <f t="shared" si="179"/>
        <v>0</v>
      </c>
      <c r="S56" s="86">
        <f t="shared" si="179"/>
        <v>0</v>
      </c>
      <c r="T56" s="86">
        <f t="shared" si="179"/>
        <v>0</v>
      </c>
      <c r="U56" s="86">
        <f t="shared" si="179"/>
        <v>0</v>
      </c>
      <c r="V56" s="86">
        <f t="shared" si="179"/>
        <v>0</v>
      </c>
      <c r="W56" s="86">
        <f t="shared" ref="W56" si="180">SUM(W57+W61+W67)</f>
        <v>0</v>
      </c>
      <c r="X56" s="86">
        <f t="shared" ref="X56" si="181">SUM(X57+X61+X67)</f>
        <v>0</v>
      </c>
      <c r="Y56" s="86">
        <f t="shared" ref="Y56:Z56" si="182">SUM(Y57+Y61+Y67)</f>
        <v>0</v>
      </c>
      <c r="Z56" s="116">
        <f t="shared" si="182"/>
        <v>0</v>
      </c>
      <c r="AA56" s="116">
        <f t="shared" ref="AA56:AB56" si="183">SUM(AA57+AA61+AA67)</f>
        <v>0</v>
      </c>
      <c r="AB56" s="116">
        <f t="shared" si="183"/>
        <v>0</v>
      </c>
      <c r="AC56" s="116">
        <f t="shared" ref="AC56:AF56" si="184">SUM(AC57+AC61+AC67)</f>
        <v>0</v>
      </c>
      <c r="AD56" s="116">
        <f t="shared" si="184"/>
        <v>0</v>
      </c>
      <c r="AE56" s="116">
        <f t="shared" si="184"/>
        <v>0</v>
      </c>
      <c r="AF56" s="116">
        <f t="shared" si="184"/>
        <v>0</v>
      </c>
    </row>
    <row r="57" spans="1:32" s="7" customFormat="1" ht="22.5" customHeight="1" x14ac:dyDescent="0.2">
      <c r="A57" s="3">
        <v>1</v>
      </c>
      <c r="B57" s="3">
        <v>3</v>
      </c>
      <c r="C57" s="53" t="s">
        <v>131</v>
      </c>
      <c r="D57" s="54" t="s">
        <v>137</v>
      </c>
      <c r="E57" s="279" t="s">
        <v>118</v>
      </c>
      <c r="F57" s="280"/>
      <c r="G57" s="281"/>
      <c r="H57" s="43">
        <f t="shared" ref="H57:J57" si="185">SUM(H58)</f>
        <v>0</v>
      </c>
      <c r="I57" s="43">
        <f t="shared" si="185"/>
        <v>0</v>
      </c>
      <c r="J57" s="43">
        <f t="shared" si="185"/>
        <v>0</v>
      </c>
      <c r="K57" s="43">
        <f>SUM(K58)</f>
        <v>0</v>
      </c>
      <c r="L57" s="124">
        <f t="shared" si="103"/>
        <v>0</v>
      </c>
      <c r="M57" s="43">
        <f t="shared" si="104"/>
        <v>0</v>
      </c>
      <c r="N57" s="43">
        <f t="shared" ref="N57:U57" si="186">SUM(N58)</f>
        <v>0</v>
      </c>
      <c r="O57" s="43">
        <f t="shared" si="186"/>
        <v>0</v>
      </c>
      <c r="P57" s="43">
        <f t="shared" si="186"/>
        <v>0</v>
      </c>
      <c r="Q57" s="43">
        <f t="shared" si="186"/>
        <v>0</v>
      </c>
      <c r="R57" s="117">
        <f t="shared" si="186"/>
        <v>0</v>
      </c>
      <c r="S57" s="43">
        <f t="shared" si="186"/>
        <v>0</v>
      </c>
      <c r="T57" s="43">
        <f t="shared" si="186"/>
        <v>0</v>
      </c>
      <c r="U57" s="43">
        <f t="shared" si="186"/>
        <v>0</v>
      </c>
      <c r="V57" s="43">
        <f t="shared" ref="V57" si="187">SUM(V58)</f>
        <v>0</v>
      </c>
      <c r="W57" s="43">
        <f t="shared" ref="W57" si="188">SUM(W58)</f>
        <v>0</v>
      </c>
      <c r="X57" s="43">
        <f t="shared" ref="X57" si="189">SUM(X58)</f>
        <v>0</v>
      </c>
      <c r="Y57" s="43">
        <f t="shared" ref="Y57:AF57" si="190">SUM(Y58)</f>
        <v>0</v>
      </c>
      <c r="Z57" s="117">
        <f t="shared" si="190"/>
        <v>0</v>
      </c>
      <c r="AA57" s="117">
        <f t="shared" si="190"/>
        <v>0</v>
      </c>
      <c r="AB57" s="117">
        <f t="shared" si="190"/>
        <v>0</v>
      </c>
      <c r="AC57" s="117">
        <f t="shared" si="190"/>
        <v>0</v>
      </c>
      <c r="AD57" s="117">
        <f t="shared" si="190"/>
        <v>0</v>
      </c>
      <c r="AE57" s="117">
        <f t="shared" si="190"/>
        <v>0</v>
      </c>
      <c r="AF57" s="117">
        <f t="shared" si="190"/>
        <v>0</v>
      </c>
    </row>
    <row r="58" spans="1:32" s="7" customFormat="1" ht="22.5" customHeight="1" x14ac:dyDescent="0.2">
      <c r="A58" s="5">
        <v>1</v>
      </c>
      <c r="B58" s="5">
        <v>3</v>
      </c>
      <c r="C58" s="55" t="s">
        <v>131</v>
      </c>
      <c r="D58" s="56" t="s">
        <v>137</v>
      </c>
      <c r="E58" s="57" t="s">
        <v>133</v>
      </c>
      <c r="F58" s="252" t="s">
        <v>126</v>
      </c>
      <c r="G58" s="251"/>
      <c r="H58" s="44">
        <f t="shared" ref="H58:J58" si="191">SUM(H59:H60)</f>
        <v>0</v>
      </c>
      <c r="I58" s="44">
        <f t="shared" si="191"/>
        <v>0</v>
      </c>
      <c r="J58" s="44">
        <f t="shared" si="191"/>
        <v>0</v>
      </c>
      <c r="K58" s="44">
        <f>SUM(K59:K60)</f>
        <v>0</v>
      </c>
      <c r="L58" s="118">
        <f t="shared" si="103"/>
        <v>0</v>
      </c>
      <c r="M58" s="44">
        <f t="shared" si="104"/>
        <v>0</v>
      </c>
      <c r="N58" s="44">
        <f t="shared" ref="N58:U58" si="192">SUM(N59:N60)</f>
        <v>0</v>
      </c>
      <c r="O58" s="44">
        <f t="shared" si="192"/>
        <v>0</v>
      </c>
      <c r="P58" s="44">
        <f t="shared" si="192"/>
        <v>0</v>
      </c>
      <c r="Q58" s="44">
        <f t="shared" si="192"/>
        <v>0</v>
      </c>
      <c r="R58" s="119">
        <f t="shared" si="192"/>
        <v>0</v>
      </c>
      <c r="S58" s="44">
        <f t="shared" si="192"/>
        <v>0</v>
      </c>
      <c r="T58" s="44">
        <f t="shared" si="192"/>
        <v>0</v>
      </c>
      <c r="U58" s="44">
        <f t="shared" si="192"/>
        <v>0</v>
      </c>
      <c r="V58" s="44">
        <f t="shared" ref="V58" si="193">SUM(V59:V60)</f>
        <v>0</v>
      </c>
      <c r="W58" s="44">
        <f t="shared" ref="W58" si="194">SUM(W59:W60)</f>
        <v>0</v>
      </c>
      <c r="X58" s="44">
        <f t="shared" ref="X58" si="195">SUM(X59:X60)</f>
        <v>0</v>
      </c>
      <c r="Y58" s="44">
        <f t="shared" ref="Y58:Z58" si="196">SUM(Y59:Y60)</f>
        <v>0</v>
      </c>
      <c r="Z58" s="119">
        <f t="shared" si="196"/>
        <v>0</v>
      </c>
      <c r="AA58" s="119">
        <f t="shared" ref="AA58:AB58" si="197">SUM(AA59:AA60)</f>
        <v>0</v>
      </c>
      <c r="AB58" s="119">
        <f t="shared" si="197"/>
        <v>0</v>
      </c>
      <c r="AC58" s="119">
        <f t="shared" ref="AC58:AF58" si="198">SUM(AC59:AC60)</f>
        <v>0</v>
      </c>
      <c r="AD58" s="119">
        <f t="shared" si="198"/>
        <v>0</v>
      </c>
      <c r="AE58" s="119">
        <f t="shared" si="198"/>
        <v>0</v>
      </c>
      <c r="AF58" s="119">
        <f t="shared" si="198"/>
        <v>0</v>
      </c>
    </row>
    <row r="59" spans="1:32" s="7" customFormat="1" ht="22.5" customHeight="1" x14ac:dyDescent="0.2">
      <c r="A59" s="2">
        <v>1</v>
      </c>
      <c r="B59" s="2">
        <v>3</v>
      </c>
      <c r="C59" s="58" t="s">
        <v>131</v>
      </c>
      <c r="D59" s="59" t="s">
        <v>137</v>
      </c>
      <c r="E59" s="34" t="s">
        <v>133</v>
      </c>
      <c r="F59" s="32" t="s">
        <v>137</v>
      </c>
      <c r="G59" s="33" t="s">
        <v>127</v>
      </c>
      <c r="H59" s="126">
        <v>0</v>
      </c>
      <c r="I59" s="127"/>
      <c r="J59" s="127"/>
      <c r="K59" s="126">
        <v>0</v>
      </c>
      <c r="L59" s="112">
        <f t="shared" si="103"/>
        <v>0</v>
      </c>
      <c r="M59" s="121">
        <f t="shared" si="104"/>
        <v>0</v>
      </c>
      <c r="N59" s="88">
        <v>0</v>
      </c>
      <c r="O59" s="89">
        <v>0</v>
      </c>
      <c r="P59" s="88">
        <v>0</v>
      </c>
      <c r="Q59" s="88">
        <v>0</v>
      </c>
      <c r="R59" s="103">
        <f>SUM(S59:AD59)</f>
        <v>0</v>
      </c>
      <c r="S59" s="90"/>
      <c r="T59" s="90"/>
      <c r="U59" s="90"/>
      <c r="V59" s="90"/>
      <c r="W59" s="89"/>
      <c r="X59" s="89"/>
      <c r="Y59" s="89"/>
      <c r="Z59" s="103">
        <f t="shared" ref="Z59:AB60" si="199">SUM(AA59:AL59)</f>
        <v>0</v>
      </c>
      <c r="AA59" s="103">
        <f t="shared" si="199"/>
        <v>0</v>
      </c>
      <c r="AB59" s="103">
        <f t="shared" si="199"/>
        <v>0</v>
      </c>
      <c r="AC59" s="103">
        <f t="shared" ref="AC59:AC60" si="200">SUM(AD59:AO59)</f>
        <v>0</v>
      </c>
      <c r="AD59" s="103">
        <f t="shared" ref="AD59:AD60" si="201">SUM(AE59:AP59)</f>
        <v>0</v>
      </c>
      <c r="AE59" s="103">
        <f t="shared" ref="AE59:AE60" si="202">SUM(AF59:AQ59)</f>
        <v>0</v>
      </c>
      <c r="AF59" s="103">
        <f t="shared" ref="AF59:AF60" si="203">SUM(AG59:AR59)</f>
        <v>0</v>
      </c>
    </row>
    <row r="60" spans="1:32" s="7" customFormat="1" ht="22.5" customHeight="1" x14ac:dyDescent="0.2">
      <c r="A60" s="60">
        <v>1</v>
      </c>
      <c r="B60" s="60">
        <v>3</v>
      </c>
      <c r="C60" s="58" t="s">
        <v>131</v>
      </c>
      <c r="D60" s="59" t="s">
        <v>137</v>
      </c>
      <c r="E60" s="61" t="s">
        <v>133</v>
      </c>
      <c r="F60" s="62" t="s">
        <v>131</v>
      </c>
      <c r="G60" s="63" t="s">
        <v>128</v>
      </c>
      <c r="H60" s="126">
        <v>0</v>
      </c>
      <c r="I60" s="128"/>
      <c r="J60" s="128"/>
      <c r="K60" s="126">
        <v>0</v>
      </c>
      <c r="L60" s="112">
        <f t="shared" si="103"/>
        <v>0</v>
      </c>
      <c r="M60" s="121">
        <f t="shared" si="104"/>
        <v>0</v>
      </c>
      <c r="N60" s="88">
        <v>0</v>
      </c>
      <c r="O60" s="89">
        <v>0</v>
      </c>
      <c r="P60" s="88">
        <v>0</v>
      </c>
      <c r="Q60" s="88">
        <v>0</v>
      </c>
      <c r="R60" s="103">
        <f>SUM(S60:AD60)</f>
        <v>0</v>
      </c>
      <c r="S60" s="90"/>
      <c r="T60" s="90"/>
      <c r="U60" s="90"/>
      <c r="V60" s="90"/>
      <c r="W60" s="89"/>
      <c r="X60" s="89"/>
      <c r="Y60" s="89"/>
      <c r="Z60" s="103">
        <f t="shared" si="199"/>
        <v>0</v>
      </c>
      <c r="AA60" s="103">
        <f t="shared" si="199"/>
        <v>0</v>
      </c>
      <c r="AB60" s="103">
        <f t="shared" si="199"/>
        <v>0</v>
      </c>
      <c r="AC60" s="103">
        <f t="shared" si="200"/>
        <v>0</v>
      </c>
      <c r="AD60" s="103">
        <f t="shared" si="201"/>
        <v>0</v>
      </c>
      <c r="AE60" s="103">
        <f t="shared" si="202"/>
        <v>0</v>
      </c>
      <c r="AF60" s="103">
        <f t="shared" si="203"/>
        <v>0</v>
      </c>
    </row>
    <row r="61" spans="1:32" s="7" customFormat="1" ht="22.5" customHeight="1" x14ac:dyDescent="0.2">
      <c r="A61" s="64">
        <v>1</v>
      </c>
      <c r="B61" s="64">
        <v>3</v>
      </c>
      <c r="C61" s="53" t="s">
        <v>131</v>
      </c>
      <c r="D61" s="54" t="s">
        <v>131</v>
      </c>
      <c r="E61" s="274" t="s">
        <v>173</v>
      </c>
      <c r="F61" s="274"/>
      <c r="G61" s="274"/>
      <c r="H61" s="43">
        <f t="shared" ref="H61:J61" si="204">SUM(H62)</f>
        <v>0</v>
      </c>
      <c r="I61" s="43">
        <f t="shared" si="204"/>
        <v>0</v>
      </c>
      <c r="J61" s="43">
        <f t="shared" si="204"/>
        <v>0</v>
      </c>
      <c r="K61" s="43">
        <f t="shared" ref="K61:K62" si="205">SUM(K62)</f>
        <v>0</v>
      </c>
      <c r="L61" s="124">
        <f t="shared" si="103"/>
        <v>0</v>
      </c>
      <c r="M61" s="43">
        <f t="shared" si="104"/>
        <v>0</v>
      </c>
      <c r="N61" s="43">
        <f t="shared" ref="N61:AC62" si="206">SUM(N62)</f>
        <v>0</v>
      </c>
      <c r="O61" s="43">
        <f t="shared" si="206"/>
        <v>0</v>
      </c>
      <c r="P61" s="43">
        <f t="shared" si="206"/>
        <v>0</v>
      </c>
      <c r="Q61" s="43">
        <f t="shared" si="206"/>
        <v>0</v>
      </c>
      <c r="R61" s="117">
        <f t="shared" si="206"/>
        <v>0</v>
      </c>
      <c r="S61" s="43">
        <f t="shared" si="206"/>
        <v>0</v>
      </c>
      <c r="T61" s="43">
        <f t="shared" si="206"/>
        <v>0</v>
      </c>
      <c r="U61" s="43">
        <f t="shared" si="206"/>
        <v>0</v>
      </c>
      <c r="V61" s="43">
        <f t="shared" si="206"/>
        <v>0</v>
      </c>
      <c r="W61" s="43">
        <f t="shared" si="206"/>
        <v>0</v>
      </c>
      <c r="X61" s="43">
        <f t="shared" si="206"/>
        <v>0</v>
      </c>
      <c r="Y61" s="43">
        <f t="shared" si="206"/>
        <v>0</v>
      </c>
      <c r="Z61" s="117">
        <f t="shared" si="206"/>
        <v>0</v>
      </c>
      <c r="AA61" s="117">
        <f t="shared" si="206"/>
        <v>0</v>
      </c>
      <c r="AB61" s="117">
        <f t="shared" si="206"/>
        <v>0</v>
      </c>
      <c r="AC61" s="117">
        <f t="shared" si="206"/>
        <v>0</v>
      </c>
      <c r="AD61" s="117">
        <f t="shared" ref="AC61:AF62" si="207">SUM(AD62)</f>
        <v>0</v>
      </c>
      <c r="AE61" s="117">
        <f t="shared" si="207"/>
        <v>0</v>
      </c>
      <c r="AF61" s="117">
        <f t="shared" si="207"/>
        <v>0</v>
      </c>
    </row>
    <row r="62" spans="1:32" s="7" customFormat="1" ht="22.5" customHeight="1" x14ac:dyDescent="0.2">
      <c r="A62" s="5">
        <v>1</v>
      </c>
      <c r="B62" s="5">
        <v>3</v>
      </c>
      <c r="C62" s="55" t="s">
        <v>131</v>
      </c>
      <c r="D62" s="56" t="s">
        <v>131</v>
      </c>
      <c r="E62" s="29" t="s">
        <v>132</v>
      </c>
      <c r="F62" s="238" t="s">
        <v>129</v>
      </c>
      <c r="G62" s="238"/>
      <c r="H62" s="44">
        <f t="shared" ref="H62:J62" si="208">SUM(H63)</f>
        <v>0</v>
      </c>
      <c r="I62" s="44">
        <f t="shared" si="208"/>
        <v>0</v>
      </c>
      <c r="J62" s="44">
        <f t="shared" si="208"/>
        <v>0</v>
      </c>
      <c r="K62" s="44">
        <f t="shared" si="205"/>
        <v>0</v>
      </c>
      <c r="L62" s="118">
        <f t="shared" si="103"/>
        <v>0</v>
      </c>
      <c r="M62" s="44">
        <f t="shared" si="104"/>
        <v>0</v>
      </c>
      <c r="N62" s="44">
        <f t="shared" si="206"/>
        <v>0</v>
      </c>
      <c r="O62" s="44">
        <f t="shared" si="206"/>
        <v>0</v>
      </c>
      <c r="P62" s="44">
        <f t="shared" si="206"/>
        <v>0</v>
      </c>
      <c r="Q62" s="44">
        <f t="shared" si="206"/>
        <v>0</v>
      </c>
      <c r="R62" s="119">
        <f t="shared" si="206"/>
        <v>0</v>
      </c>
      <c r="S62" s="44">
        <f t="shared" si="206"/>
        <v>0</v>
      </c>
      <c r="T62" s="44">
        <f t="shared" si="206"/>
        <v>0</v>
      </c>
      <c r="U62" s="44">
        <f t="shared" si="206"/>
        <v>0</v>
      </c>
      <c r="V62" s="44">
        <f t="shared" si="206"/>
        <v>0</v>
      </c>
      <c r="W62" s="44">
        <f t="shared" si="206"/>
        <v>0</v>
      </c>
      <c r="X62" s="44">
        <f t="shared" si="206"/>
        <v>0</v>
      </c>
      <c r="Y62" s="44">
        <f t="shared" si="206"/>
        <v>0</v>
      </c>
      <c r="Z62" s="119">
        <f t="shared" si="206"/>
        <v>0</v>
      </c>
      <c r="AA62" s="119">
        <f t="shared" si="206"/>
        <v>0</v>
      </c>
      <c r="AB62" s="119">
        <f t="shared" si="206"/>
        <v>0</v>
      </c>
      <c r="AC62" s="119">
        <f t="shared" si="207"/>
        <v>0</v>
      </c>
      <c r="AD62" s="119">
        <f t="shared" si="207"/>
        <v>0</v>
      </c>
      <c r="AE62" s="119">
        <f t="shared" si="207"/>
        <v>0</v>
      </c>
      <c r="AF62" s="119">
        <f t="shared" si="207"/>
        <v>0</v>
      </c>
    </row>
    <row r="63" spans="1:32" s="7" customFormat="1" ht="22.5" customHeight="1" x14ac:dyDescent="0.2">
      <c r="A63" s="2">
        <v>1</v>
      </c>
      <c r="B63" s="2">
        <v>3</v>
      </c>
      <c r="C63" s="58" t="s">
        <v>131</v>
      </c>
      <c r="D63" s="59" t="s">
        <v>131</v>
      </c>
      <c r="E63" s="34" t="s">
        <v>132</v>
      </c>
      <c r="F63" s="32" t="s">
        <v>137</v>
      </c>
      <c r="G63" s="33" t="s">
        <v>129</v>
      </c>
      <c r="H63" s="126">
        <v>0</v>
      </c>
      <c r="I63" s="127"/>
      <c r="J63" s="127"/>
      <c r="K63" s="126">
        <v>0</v>
      </c>
      <c r="L63" s="112">
        <f t="shared" si="103"/>
        <v>0</v>
      </c>
      <c r="M63" s="121">
        <f t="shared" si="104"/>
        <v>0</v>
      </c>
      <c r="N63" s="88">
        <v>0</v>
      </c>
      <c r="O63" s="89">
        <v>0</v>
      </c>
      <c r="P63" s="88">
        <v>0</v>
      </c>
      <c r="Q63" s="88">
        <v>0</v>
      </c>
      <c r="R63" s="103">
        <f>SUM(S63:AD63)</f>
        <v>0</v>
      </c>
      <c r="S63" s="90"/>
      <c r="T63" s="90"/>
      <c r="U63" s="90"/>
      <c r="V63" s="90"/>
      <c r="W63" s="89"/>
      <c r="X63" s="89"/>
      <c r="Y63" s="89"/>
      <c r="Z63" s="103">
        <f t="shared" ref="Z63:AB63" si="209">SUM(AA63:AL63)</f>
        <v>0</v>
      </c>
      <c r="AA63" s="103">
        <f t="shared" si="209"/>
        <v>0</v>
      </c>
      <c r="AB63" s="103">
        <f t="shared" si="209"/>
        <v>0</v>
      </c>
      <c r="AC63" s="103">
        <f t="shared" ref="AC63" si="210">SUM(AD63:AO63)</f>
        <v>0</v>
      </c>
      <c r="AD63" s="103">
        <f t="shared" ref="AD63" si="211">SUM(AE63:AP63)</f>
        <v>0</v>
      </c>
      <c r="AE63" s="103">
        <f t="shared" ref="AE63" si="212">SUM(AF63:AQ63)</f>
        <v>0</v>
      </c>
      <c r="AF63" s="103">
        <f t="shared" ref="AF63" si="213">SUM(AG63:AR63)</f>
        <v>0</v>
      </c>
    </row>
    <row r="64" spans="1:32" s="7" customFormat="1" ht="22.5" customHeight="1" x14ac:dyDescent="0.2">
      <c r="A64" s="65">
        <v>1</v>
      </c>
      <c r="B64" s="65">
        <v>3</v>
      </c>
      <c r="C64" s="55" t="s">
        <v>131</v>
      </c>
      <c r="D64" s="56" t="s">
        <v>131</v>
      </c>
      <c r="E64" s="55" t="s">
        <v>133</v>
      </c>
      <c r="F64" s="235" t="s">
        <v>126</v>
      </c>
      <c r="G64" s="236"/>
      <c r="H64" s="129">
        <f t="shared" ref="H64:J64" si="214">SUM(H65:H66)</f>
        <v>0</v>
      </c>
      <c r="I64" s="129">
        <f t="shared" si="214"/>
        <v>0</v>
      </c>
      <c r="J64" s="129">
        <f t="shared" si="214"/>
        <v>0</v>
      </c>
      <c r="K64" s="129">
        <f>SUM(K65:K66)</f>
        <v>0</v>
      </c>
      <c r="L64" s="130">
        <f t="shared" si="103"/>
        <v>0</v>
      </c>
      <c r="M64" s="129">
        <f t="shared" si="104"/>
        <v>0</v>
      </c>
      <c r="N64" s="44">
        <f t="shared" ref="N64:V64" si="215">SUM(N65:N66)</f>
        <v>0</v>
      </c>
      <c r="O64" s="44">
        <f t="shared" si="215"/>
        <v>0</v>
      </c>
      <c r="P64" s="44">
        <f t="shared" si="215"/>
        <v>0</v>
      </c>
      <c r="Q64" s="44">
        <f t="shared" si="215"/>
        <v>0</v>
      </c>
      <c r="R64" s="119">
        <f t="shared" si="215"/>
        <v>0</v>
      </c>
      <c r="S64" s="44">
        <f t="shared" si="215"/>
        <v>0</v>
      </c>
      <c r="T64" s="44">
        <f t="shared" si="215"/>
        <v>0</v>
      </c>
      <c r="U64" s="44">
        <f t="shared" si="215"/>
        <v>0</v>
      </c>
      <c r="V64" s="44">
        <f t="shared" si="215"/>
        <v>0</v>
      </c>
      <c r="W64" s="44">
        <f t="shared" ref="W64" si="216">SUM(W65:W66)</f>
        <v>0</v>
      </c>
      <c r="X64" s="44">
        <f t="shared" ref="X64" si="217">SUM(X65:X66)</f>
        <v>0</v>
      </c>
      <c r="Y64" s="44">
        <f t="shared" ref="Y64:Z64" si="218">SUM(Y65:Y66)</f>
        <v>0</v>
      </c>
      <c r="Z64" s="119">
        <f t="shared" si="218"/>
        <v>0</v>
      </c>
      <c r="AA64" s="119">
        <f t="shared" ref="AA64:AB64" si="219">SUM(AA65:AA66)</f>
        <v>0</v>
      </c>
      <c r="AB64" s="119">
        <f t="shared" si="219"/>
        <v>0</v>
      </c>
      <c r="AC64" s="119">
        <f t="shared" ref="AC64:AF64" si="220">SUM(AC65:AC66)</f>
        <v>0</v>
      </c>
      <c r="AD64" s="119">
        <f t="shared" si="220"/>
        <v>0</v>
      </c>
      <c r="AE64" s="119">
        <f t="shared" si="220"/>
        <v>0</v>
      </c>
      <c r="AF64" s="119">
        <f t="shared" si="220"/>
        <v>0</v>
      </c>
    </row>
    <row r="65" spans="1:32" s="7" customFormat="1" ht="22.5" customHeight="1" x14ac:dyDescent="0.2">
      <c r="A65" s="60">
        <v>1</v>
      </c>
      <c r="B65" s="60">
        <v>3</v>
      </c>
      <c r="C65" s="58" t="s">
        <v>131</v>
      </c>
      <c r="D65" s="59" t="s">
        <v>131</v>
      </c>
      <c r="E65" s="58" t="s">
        <v>133</v>
      </c>
      <c r="F65" s="59" t="s">
        <v>137</v>
      </c>
      <c r="G65" s="66" t="s">
        <v>127</v>
      </c>
      <c r="H65" s="126">
        <v>0</v>
      </c>
      <c r="I65" s="120"/>
      <c r="J65" s="120"/>
      <c r="K65" s="126">
        <v>0</v>
      </c>
      <c r="L65" s="112">
        <f t="shared" si="103"/>
        <v>0</v>
      </c>
      <c r="M65" s="121">
        <f t="shared" si="104"/>
        <v>0</v>
      </c>
      <c r="N65" s="88">
        <v>0</v>
      </c>
      <c r="O65" s="89">
        <v>0</v>
      </c>
      <c r="P65" s="88">
        <v>0</v>
      </c>
      <c r="Q65" s="88">
        <v>0</v>
      </c>
      <c r="R65" s="103">
        <f>SUM(S65:AD65)</f>
        <v>0</v>
      </c>
      <c r="S65" s="90"/>
      <c r="T65" s="90"/>
      <c r="U65" s="90"/>
      <c r="V65" s="90"/>
      <c r="W65" s="89"/>
      <c r="X65" s="89"/>
      <c r="Y65" s="89"/>
      <c r="Z65" s="103">
        <f t="shared" ref="Z65:AB66" si="221">SUM(AA65:AL65)</f>
        <v>0</v>
      </c>
      <c r="AA65" s="103">
        <f t="shared" si="221"/>
        <v>0</v>
      </c>
      <c r="AB65" s="103">
        <f t="shared" si="221"/>
        <v>0</v>
      </c>
      <c r="AC65" s="103">
        <f t="shared" ref="AC65:AC66" si="222">SUM(AD65:AO65)</f>
        <v>0</v>
      </c>
      <c r="AD65" s="103">
        <f t="shared" ref="AD65:AD66" si="223">SUM(AE65:AP65)</f>
        <v>0</v>
      </c>
      <c r="AE65" s="103">
        <f t="shared" ref="AE65:AE66" si="224">SUM(AF65:AQ65)</f>
        <v>0</v>
      </c>
      <c r="AF65" s="103">
        <f t="shared" ref="AF65:AF66" si="225">SUM(AG65:AR65)</f>
        <v>0</v>
      </c>
    </row>
    <row r="66" spans="1:32" s="7" customFormat="1" ht="22.5" customHeight="1" x14ac:dyDescent="0.2">
      <c r="A66" s="60">
        <v>1</v>
      </c>
      <c r="B66" s="60">
        <v>3</v>
      </c>
      <c r="C66" s="58" t="s">
        <v>131</v>
      </c>
      <c r="D66" s="59" t="s">
        <v>131</v>
      </c>
      <c r="E66" s="61" t="s">
        <v>133</v>
      </c>
      <c r="F66" s="62" t="s">
        <v>131</v>
      </c>
      <c r="G66" s="63" t="s">
        <v>128</v>
      </c>
      <c r="H66" s="126">
        <v>0</v>
      </c>
      <c r="I66" s="128"/>
      <c r="J66" s="128"/>
      <c r="K66" s="126">
        <v>0</v>
      </c>
      <c r="L66" s="112">
        <f t="shared" si="103"/>
        <v>0</v>
      </c>
      <c r="M66" s="121">
        <f t="shared" si="104"/>
        <v>0</v>
      </c>
      <c r="N66" s="88">
        <v>0</v>
      </c>
      <c r="O66" s="89">
        <v>0</v>
      </c>
      <c r="P66" s="88">
        <v>0</v>
      </c>
      <c r="Q66" s="88">
        <v>0</v>
      </c>
      <c r="R66" s="103">
        <f>SUM(S66:AD66)</f>
        <v>0</v>
      </c>
      <c r="S66" s="90"/>
      <c r="T66" s="90"/>
      <c r="U66" s="90"/>
      <c r="V66" s="90"/>
      <c r="W66" s="89"/>
      <c r="X66" s="89"/>
      <c r="Y66" s="89"/>
      <c r="Z66" s="103">
        <f t="shared" si="221"/>
        <v>0</v>
      </c>
      <c r="AA66" s="103">
        <f t="shared" si="221"/>
        <v>0</v>
      </c>
      <c r="AB66" s="103">
        <f t="shared" si="221"/>
        <v>0</v>
      </c>
      <c r="AC66" s="103">
        <f t="shared" si="222"/>
        <v>0</v>
      </c>
      <c r="AD66" s="103">
        <f t="shared" si="223"/>
        <v>0</v>
      </c>
      <c r="AE66" s="103">
        <f t="shared" si="224"/>
        <v>0</v>
      </c>
      <c r="AF66" s="103">
        <f t="shared" si="225"/>
        <v>0</v>
      </c>
    </row>
    <row r="67" spans="1:32" s="7" customFormat="1" ht="22.5" customHeight="1" x14ac:dyDescent="0.2">
      <c r="A67" s="64">
        <v>1</v>
      </c>
      <c r="B67" s="64">
        <v>3</v>
      </c>
      <c r="C67" s="53" t="s">
        <v>131</v>
      </c>
      <c r="D67" s="54" t="s">
        <v>135</v>
      </c>
      <c r="E67" s="274" t="s">
        <v>174</v>
      </c>
      <c r="F67" s="274"/>
      <c r="G67" s="274"/>
      <c r="H67" s="43">
        <f t="shared" ref="H67:J67" si="226">SUM(H68+H70)</f>
        <v>0</v>
      </c>
      <c r="I67" s="43">
        <f t="shared" si="226"/>
        <v>0</v>
      </c>
      <c r="J67" s="43">
        <f t="shared" si="226"/>
        <v>0</v>
      </c>
      <c r="K67" s="43">
        <f>SUM(K68+K70)</f>
        <v>0</v>
      </c>
      <c r="L67" s="124">
        <f t="shared" si="103"/>
        <v>0</v>
      </c>
      <c r="M67" s="43">
        <f t="shared" si="104"/>
        <v>0</v>
      </c>
      <c r="N67" s="43">
        <f t="shared" ref="N67:V67" si="227">SUM(N68+N70)</f>
        <v>0</v>
      </c>
      <c r="O67" s="43">
        <f t="shared" si="227"/>
        <v>0</v>
      </c>
      <c r="P67" s="43">
        <f t="shared" si="227"/>
        <v>0</v>
      </c>
      <c r="Q67" s="43">
        <f t="shared" si="227"/>
        <v>0</v>
      </c>
      <c r="R67" s="117">
        <f t="shared" si="227"/>
        <v>0</v>
      </c>
      <c r="S67" s="43">
        <f t="shared" si="227"/>
        <v>0</v>
      </c>
      <c r="T67" s="43">
        <f t="shared" si="227"/>
        <v>0</v>
      </c>
      <c r="U67" s="43">
        <f t="shared" si="227"/>
        <v>0</v>
      </c>
      <c r="V67" s="43">
        <f t="shared" si="227"/>
        <v>0</v>
      </c>
      <c r="W67" s="43">
        <f t="shared" ref="W67" si="228">SUM(W68+W70)</f>
        <v>0</v>
      </c>
      <c r="X67" s="43">
        <f t="shared" ref="X67" si="229">SUM(X68+X70)</f>
        <v>0</v>
      </c>
      <c r="Y67" s="43">
        <f t="shared" ref="Y67:Z67" si="230">SUM(Y68+Y70)</f>
        <v>0</v>
      </c>
      <c r="Z67" s="117">
        <f t="shared" si="230"/>
        <v>0</v>
      </c>
      <c r="AA67" s="117">
        <f t="shared" ref="AA67:AB67" si="231">SUM(AA68+AA70)</f>
        <v>0</v>
      </c>
      <c r="AB67" s="117">
        <f t="shared" si="231"/>
        <v>0</v>
      </c>
      <c r="AC67" s="117">
        <f t="shared" ref="AC67:AF67" si="232">SUM(AC68+AC70)</f>
        <v>0</v>
      </c>
      <c r="AD67" s="117">
        <f t="shared" si="232"/>
        <v>0</v>
      </c>
      <c r="AE67" s="117">
        <f t="shared" si="232"/>
        <v>0</v>
      </c>
      <c r="AF67" s="117">
        <f t="shared" si="232"/>
        <v>0</v>
      </c>
    </row>
    <row r="68" spans="1:32" s="7" customFormat="1" ht="22.5" customHeight="1" x14ac:dyDescent="0.2">
      <c r="A68" s="5">
        <v>1</v>
      </c>
      <c r="B68" s="5">
        <v>3</v>
      </c>
      <c r="C68" s="55" t="s">
        <v>131</v>
      </c>
      <c r="D68" s="56" t="s">
        <v>135</v>
      </c>
      <c r="E68" s="29" t="s">
        <v>132</v>
      </c>
      <c r="F68" s="238" t="s">
        <v>129</v>
      </c>
      <c r="G68" s="238"/>
      <c r="H68" s="44">
        <f t="shared" ref="H68:J68" si="233">SUM(H69)</f>
        <v>0</v>
      </c>
      <c r="I68" s="44">
        <f t="shared" si="233"/>
        <v>0</v>
      </c>
      <c r="J68" s="44">
        <f t="shared" si="233"/>
        <v>0</v>
      </c>
      <c r="K68" s="44">
        <f>SUM(K69)</f>
        <v>0</v>
      </c>
      <c r="L68" s="118">
        <f t="shared" si="103"/>
        <v>0</v>
      </c>
      <c r="M68" s="44">
        <f t="shared" si="104"/>
        <v>0</v>
      </c>
      <c r="N68" s="44">
        <f t="shared" ref="N68:V68" si="234">SUM(N69)</f>
        <v>0</v>
      </c>
      <c r="O68" s="44">
        <f t="shared" si="234"/>
        <v>0</v>
      </c>
      <c r="P68" s="44">
        <f t="shared" si="234"/>
        <v>0</v>
      </c>
      <c r="Q68" s="44">
        <f t="shared" si="234"/>
        <v>0</v>
      </c>
      <c r="R68" s="119">
        <f t="shared" si="234"/>
        <v>0</v>
      </c>
      <c r="S68" s="44">
        <f t="shared" si="234"/>
        <v>0</v>
      </c>
      <c r="T68" s="44">
        <f t="shared" si="234"/>
        <v>0</v>
      </c>
      <c r="U68" s="44">
        <f t="shared" si="234"/>
        <v>0</v>
      </c>
      <c r="V68" s="44">
        <f t="shared" si="234"/>
        <v>0</v>
      </c>
      <c r="W68" s="44">
        <f t="shared" ref="W68" si="235">SUM(W69)</f>
        <v>0</v>
      </c>
      <c r="X68" s="44">
        <f t="shared" ref="X68" si="236">SUM(X69)</f>
        <v>0</v>
      </c>
      <c r="Y68" s="44">
        <f t="shared" ref="Y68:AF68" si="237">SUM(Y69)</f>
        <v>0</v>
      </c>
      <c r="Z68" s="119">
        <f t="shared" si="237"/>
        <v>0</v>
      </c>
      <c r="AA68" s="119">
        <f t="shared" si="237"/>
        <v>0</v>
      </c>
      <c r="AB68" s="119">
        <f t="shared" si="237"/>
        <v>0</v>
      </c>
      <c r="AC68" s="119">
        <f t="shared" si="237"/>
        <v>0</v>
      </c>
      <c r="AD68" s="119">
        <f t="shared" si="237"/>
        <v>0</v>
      </c>
      <c r="AE68" s="119">
        <f t="shared" si="237"/>
        <v>0</v>
      </c>
      <c r="AF68" s="119">
        <f t="shared" si="237"/>
        <v>0</v>
      </c>
    </row>
    <row r="69" spans="1:32" s="22" customFormat="1" ht="22.5" customHeight="1" x14ac:dyDescent="0.25">
      <c r="A69" s="2">
        <v>1</v>
      </c>
      <c r="B69" s="2">
        <v>3</v>
      </c>
      <c r="C69" s="58" t="s">
        <v>131</v>
      </c>
      <c r="D69" s="59" t="s">
        <v>135</v>
      </c>
      <c r="E69" s="34" t="s">
        <v>132</v>
      </c>
      <c r="F69" s="32" t="s">
        <v>137</v>
      </c>
      <c r="G69" s="33" t="s">
        <v>129</v>
      </c>
      <c r="H69" s="126">
        <v>0</v>
      </c>
      <c r="I69" s="127"/>
      <c r="J69" s="127"/>
      <c r="K69" s="126">
        <v>0</v>
      </c>
      <c r="L69" s="112">
        <f t="shared" si="103"/>
        <v>0</v>
      </c>
      <c r="M69" s="121">
        <f t="shared" si="104"/>
        <v>0</v>
      </c>
      <c r="N69" s="88">
        <v>0</v>
      </c>
      <c r="O69" s="89">
        <v>0</v>
      </c>
      <c r="P69" s="88">
        <v>0</v>
      </c>
      <c r="Q69" s="88">
        <v>0</v>
      </c>
      <c r="R69" s="103">
        <f>SUM(S69:AD69)</f>
        <v>0</v>
      </c>
      <c r="S69" s="90"/>
      <c r="T69" s="90"/>
      <c r="U69" s="90"/>
      <c r="V69" s="90"/>
      <c r="W69" s="89"/>
      <c r="X69" s="89"/>
      <c r="Y69" s="89"/>
      <c r="Z69" s="103">
        <f t="shared" ref="Z69:AB69" si="238">SUM(AA69:AL69)</f>
        <v>0</v>
      </c>
      <c r="AA69" s="103">
        <f t="shared" si="238"/>
        <v>0</v>
      </c>
      <c r="AB69" s="103">
        <f t="shared" si="238"/>
        <v>0</v>
      </c>
      <c r="AC69" s="103">
        <f t="shared" ref="AC69" si="239">SUM(AD69:AO69)</f>
        <v>0</v>
      </c>
      <c r="AD69" s="103">
        <f t="shared" ref="AD69" si="240">SUM(AE69:AP69)</f>
        <v>0</v>
      </c>
      <c r="AE69" s="103">
        <f t="shared" ref="AE69" si="241">SUM(AF69:AQ69)</f>
        <v>0</v>
      </c>
      <c r="AF69" s="103">
        <f t="shared" ref="AF69" si="242">SUM(AG69:AR69)</f>
        <v>0</v>
      </c>
    </row>
    <row r="70" spans="1:32" s="7" customFormat="1" ht="22.5" customHeight="1" x14ac:dyDescent="0.2">
      <c r="A70" s="65">
        <v>1</v>
      </c>
      <c r="B70" s="65">
        <v>3</v>
      </c>
      <c r="C70" s="55" t="s">
        <v>131</v>
      </c>
      <c r="D70" s="56" t="s">
        <v>135</v>
      </c>
      <c r="E70" s="55" t="s">
        <v>133</v>
      </c>
      <c r="F70" s="235" t="s">
        <v>126</v>
      </c>
      <c r="G70" s="236"/>
      <c r="H70" s="129">
        <f t="shared" ref="H70:J70" si="243">SUM(H71:H72)</f>
        <v>0</v>
      </c>
      <c r="I70" s="129">
        <f t="shared" si="243"/>
        <v>0</v>
      </c>
      <c r="J70" s="129">
        <f t="shared" si="243"/>
        <v>0</v>
      </c>
      <c r="K70" s="129">
        <f>SUM(K71:K72)</f>
        <v>0</v>
      </c>
      <c r="L70" s="130">
        <f t="shared" si="103"/>
        <v>0</v>
      </c>
      <c r="M70" s="129">
        <f t="shared" si="104"/>
        <v>0</v>
      </c>
      <c r="N70" s="44">
        <f t="shared" ref="N70:V70" si="244">SUM(N71:N72)</f>
        <v>0</v>
      </c>
      <c r="O70" s="44">
        <f t="shared" si="244"/>
        <v>0</v>
      </c>
      <c r="P70" s="44">
        <f t="shared" si="244"/>
        <v>0</v>
      </c>
      <c r="Q70" s="44">
        <f t="shared" si="244"/>
        <v>0</v>
      </c>
      <c r="R70" s="119">
        <f t="shared" si="244"/>
        <v>0</v>
      </c>
      <c r="S70" s="44">
        <f t="shared" si="244"/>
        <v>0</v>
      </c>
      <c r="T70" s="44">
        <f t="shared" si="244"/>
        <v>0</v>
      </c>
      <c r="U70" s="44">
        <f t="shared" si="244"/>
        <v>0</v>
      </c>
      <c r="V70" s="44">
        <f t="shared" si="244"/>
        <v>0</v>
      </c>
      <c r="W70" s="44">
        <f t="shared" ref="W70" si="245">SUM(W71:W72)</f>
        <v>0</v>
      </c>
      <c r="X70" s="44">
        <f t="shared" ref="X70" si="246">SUM(X71:X72)</f>
        <v>0</v>
      </c>
      <c r="Y70" s="44">
        <f t="shared" ref="Y70:Z70" si="247">SUM(Y71:Y72)</f>
        <v>0</v>
      </c>
      <c r="Z70" s="119">
        <f t="shared" si="247"/>
        <v>0</v>
      </c>
      <c r="AA70" s="119">
        <f t="shared" ref="AA70:AB70" si="248">SUM(AA71:AA72)</f>
        <v>0</v>
      </c>
      <c r="AB70" s="119">
        <f t="shared" si="248"/>
        <v>0</v>
      </c>
      <c r="AC70" s="119">
        <f t="shared" ref="AC70:AF70" si="249">SUM(AC71:AC72)</f>
        <v>0</v>
      </c>
      <c r="AD70" s="119">
        <f t="shared" si="249"/>
        <v>0</v>
      </c>
      <c r="AE70" s="119">
        <f t="shared" si="249"/>
        <v>0</v>
      </c>
      <c r="AF70" s="119">
        <f t="shared" si="249"/>
        <v>0</v>
      </c>
    </row>
    <row r="71" spans="1:32" s="7" customFormat="1" ht="22.5" customHeight="1" x14ac:dyDescent="0.2">
      <c r="A71" s="60">
        <v>1</v>
      </c>
      <c r="B71" s="60">
        <v>3</v>
      </c>
      <c r="C71" s="58" t="s">
        <v>131</v>
      </c>
      <c r="D71" s="59" t="s">
        <v>135</v>
      </c>
      <c r="E71" s="58" t="s">
        <v>133</v>
      </c>
      <c r="F71" s="59" t="s">
        <v>137</v>
      </c>
      <c r="G71" s="66" t="s">
        <v>127</v>
      </c>
      <c r="H71" s="126">
        <v>0</v>
      </c>
      <c r="I71" s="120"/>
      <c r="J71" s="120"/>
      <c r="K71" s="126">
        <v>0</v>
      </c>
      <c r="L71" s="112">
        <f t="shared" si="103"/>
        <v>0</v>
      </c>
      <c r="M71" s="121">
        <f t="shared" si="104"/>
        <v>0</v>
      </c>
      <c r="N71" s="88">
        <v>0</v>
      </c>
      <c r="O71" s="89">
        <v>0</v>
      </c>
      <c r="P71" s="88">
        <v>0</v>
      </c>
      <c r="Q71" s="88">
        <v>0</v>
      </c>
      <c r="R71" s="103">
        <f>SUM(S71:AD71)</f>
        <v>0</v>
      </c>
      <c r="S71" s="90"/>
      <c r="T71" s="90"/>
      <c r="U71" s="90"/>
      <c r="V71" s="90"/>
      <c r="W71" s="89"/>
      <c r="X71" s="89"/>
      <c r="Y71" s="89"/>
      <c r="Z71" s="103">
        <f t="shared" ref="Z71:AB72" si="250">SUM(AA71:AL71)</f>
        <v>0</v>
      </c>
      <c r="AA71" s="103">
        <f t="shared" si="250"/>
        <v>0</v>
      </c>
      <c r="AB71" s="103">
        <f t="shared" si="250"/>
        <v>0</v>
      </c>
      <c r="AC71" s="103">
        <f t="shared" ref="AC71:AC72" si="251">SUM(AD71:AO71)</f>
        <v>0</v>
      </c>
      <c r="AD71" s="103">
        <f t="shared" ref="AD71:AD72" si="252">SUM(AE71:AP71)</f>
        <v>0</v>
      </c>
      <c r="AE71" s="103">
        <f t="shared" ref="AE71:AE72" si="253">SUM(AF71:AQ71)</f>
        <v>0</v>
      </c>
      <c r="AF71" s="103">
        <f t="shared" ref="AF71:AF72" si="254">SUM(AG71:AR71)</f>
        <v>0</v>
      </c>
    </row>
    <row r="72" spans="1:32" s="7" customFormat="1" ht="22.5" customHeight="1" x14ac:dyDescent="0.2">
      <c r="A72" s="60">
        <v>1</v>
      </c>
      <c r="B72" s="60">
        <v>3</v>
      </c>
      <c r="C72" s="67" t="s">
        <v>131</v>
      </c>
      <c r="D72" s="68" t="s">
        <v>135</v>
      </c>
      <c r="E72" s="67" t="s">
        <v>133</v>
      </c>
      <c r="F72" s="68" t="s">
        <v>131</v>
      </c>
      <c r="G72" s="66" t="s">
        <v>128</v>
      </c>
      <c r="H72" s="126">
        <v>0</v>
      </c>
      <c r="I72" s="120"/>
      <c r="J72" s="120"/>
      <c r="K72" s="126">
        <v>0</v>
      </c>
      <c r="L72" s="112">
        <f t="shared" si="103"/>
        <v>0</v>
      </c>
      <c r="M72" s="121">
        <f t="shared" si="104"/>
        <v>0</v>
      </c>
      <c r="N72" s="88">
        <v>0</v>
      </c>
      <c r="O72" s="89">
        <v>0</v>
      </c>
      <c r="P72" s="88">
        <v>0</v>
      </c>
      <c r="Q72" s="88">
        <v>0</v>
      </c>
      <c r="R72" s="103">
        <f>SUM(S72:AD72)</f>
        <v>0</v>
      </c>
      <c r="S72" s="90"/>
      <c r="T72" s="90"/>
      <c r="U72" s="90"/>
      <c r="V72" s="90"/>
      <c r="W72" s="89"/>
      <c r="X72" s="89"/>
      <c r="Y72" s="89"/>
      <c r="Z72" s="103">
        <f t="shared" si="250"/>
        <v>0</v>
      </c>
      <c r="AA72" s="103">
        <f t="shared" si="250"/>
        <v>0</v>
      </c>
      <c r="AB72" s="103">
        <f t="shared" si="250"/>
        <v>0</v>
      </c>
      <c r="AC72" s="103">
        <f t="shared" si="251"/>
        <v>0</v>
      </c>
      <c r="AD72" s="103">
        <f t="shared" si="252"/>
        <v>0</v>
      </c>
      <c r="AE72" s="103">
        <f t="shared" si="253"/>
        <v>0</v>
      </c>
      <c r="AF72" s="103">
        <f t="shared" si="254"/>
        <v>0</v>
      </c>
    </row>
    <row r="73" spans="1:32" s="7" customFormat="1" ht="22.5" customHeight="1" x14ac:dyDescent="0.2">
      <c r="A73" s="11"/>
      <c r="B73" s="11"/>
      <c r="C73" s="12"/>
      <c r="D73" s="13"/>
      <c r="E73" s="12"/>
      <c r="F73" s="13"/>
      <c r="G73" s="14"/>
      <c r="H73" s="122"/>
      <c r="I73" s="122"/>
      <c r="J73" s="122"/>
      <c r="K73" s="123"/>
      <c r="L73" s="142"/>
      <c r="M73" s="123"/>
      <c r="N73" s="221"/>
      <c r="O73" s="221"/>
      <c r="P73" s="221"/>
      <c r="Q73" s="221"/>
      <c r="R73" s="221"/>
      <c r="S73" s="222"/>
      <c r="T73" s="222"/>
      <c r="U73" s="222"/>
      <c r="V73" s="222"/>
      <c r="W73" s="222"/>
      <c r="X73" s="222"/>
      <c r="Y73" s="222"/>
      <c r="Z73" s="221"/>
      <c r="AA73" s="221"/>
      <c r="AB73" s="221"/>
      <c r="AC73" s="221"/>
      <c r="AD73" s="221"/>
      <c r="AE73" s="221"/>
      <c r="AF73" s="221"/>
    </row>
    <row r="74" spans="1:32" s="7" customFormat="1" ht="22.5" customHeight="1" x14ac:dyDescent="0.2">
      <c r="A74" s="11"/>
      <c r="B74" s="11"/>
      <c r="C74" s="12"/>
      <c r="D74" s="13"/>
      <c r="E74" s="12"/>
      <c r="F74" s="13"/>
      <c r="G74" s="14"/>
      <c r="H74" s="122"/>
      <c r="I74" s="122"/>
      <c r="J74" s="122"/>
      <c r="K74" s="123"/>
      <c r="L74" s="142"/>
      <c r="M74" s="123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</row>
    <row r="75" spans="1:32" s="7" customFormat="1" ht="22.5" customHeight="1" x14ac:dyDescent="0.2">
      <c r="A75" s="11"/>
      <c r="B75" s="11"/>
      <c r="C75" s="12"/>
      <c r="D75" s="13"/>
      <c r="E75" s="12"/>
      <c r="F75" s="13"/>
      <c r="G75" s="14"/>
      <c r="H75" s="122"/>
      <c r="I75" s="122"/>
      <c r="J75" s="122"/>
      <c r="K75" s="123"/>
      <c r="L75" s="142"/>
      <c r="M75" s="123"/>
      <c r="N75" s="221"/>
      <c r="O75" s="221"/>
      <c r="P75" s="221"/>
      <c r="Q75" s="221"/>
      <c r="R75" s="221"/>
      <c r="S75" s="223"/>
      <c r="T75" s="223"/>
      <c r="U75" s="223"/>
      <c r="V75" s="223"/>
      <c r="W75" s="223"/>
      <c r="X75" s="223"/>
      <c r="Y75" s="223"/>
      <c r="Z75" s="221"/>
      <c r="AA75" s="221"/>
      <c r="AB75" s="221"/>
      <c r="AC75" s="221"/>
      <c r="AD75" s="221"/>
      <c r="AE75" s="221"/>
      <c r="AF75" s="221"/>
    </row>
    <row r="76" spans="1:32" s="7" customFormat="1" ht="22.5" customHeight="1" x14ac:dyDescent="0.2">
      <c r="A76" s="277" t="s">
        <v>0</v>
      </c>
      <c r="B76" s="277"/>
      <c r="C76" s="227" t="s">
        <v>1</v>
      </c>
      <c r="D76" s="228"/>
      <c r="E76" s="228"/>
      <c r="F76" s="228"/>
      <c r="G76" s="229" t="s">
        <v>190</v>
      </c>
      <c r="H76" s="220" t="s">
        <v>226</v>
      </c>
      <c r="I76" s="220" t="s">
        <v>219</v>
      </c>
      <c r="J76" s="220" t="s">
        <v>220</v>
      </c>
      <c r="K76" s="212" t="s">
        <v>227</v>
      </c>
      <c r="L76" s="217" t="s">
        <v>217</v>
      </c>
      <c r="M76" s="220" t="s">
        <v>218</v>
      </c>
      <c r="N76" s="212" t="s">
        <v>205</v>
      </c>
      <c r="O76" s="212" t="s">
        <v>206</v>
      </c>
      <c r="P76" s="212" t="s">
        <v>207</v>
      </c>
      <c r="Q76" s="212" t="s">
        <v>208</v>
      </c>
      <c r="R76" s="212" t="s">
        <v>209</v>
      </c>
      <c r="S76" s="206" t="s">
        <v>210</v>
      </c>
      <c r="T76" s="206" t="s">
        <v>211</v>
      </c>
      <c r="U76" s="206" t="s">
        <v>212</v>
      </c>
      <c r="V76" s="206" t="s">
        <v>213</v>
      </c>
      <c r="W76" s="206" t="s">
        <v>214</v>
      </c>
      <c r="X76" s="206" t="s">
        <v>215</v>
      </c>
      <c r="Y76" s="206" t="s">
        <v>216</v>
      </c>
      <c r="Z76" s="212" t="s">
        <v>210</v>
      </c>
      <c r="AA76" s="212" t="s">
        <v>211</v>
      </c>
      <c r="AB76" s="212" t="s">
        <v>212</v>
      </c>
      <c r="AC76" s="212" t="s">
        <v>213</v>
      </c>
      <c r="AD76" s="212" t="s">
        <v>221</v>
      </c>
      <c r="AE76" s="212" t="s">
        <v>215</v>
      </c>
      <c r="AF76" s="212" t="s">
        <v>216</v>
      </c>
    </row>
    <row r="77" spans="1:32" s="7" customFormat="1" ht="22.5" customHeight="1" x14ac:dyDescent="0.2">
      <c r="A77" s="173" t="s">
        <v>2</v>
      </c>
      <c r="B77" s="173" t="s">
        <v>3</v>
      </c>
      <c r="C77" s="174" t="s">
        <v>2</v>
      </c>
      <c r="D77" s="174" t="s">
        <v>3</v>
      </c>
      <c r="E77" s="174" t="s">
        <v>4</v>
      </c>
      <c r="F77" s="174" t="s">
        <v>5</v>
      </c>
      <c r="G77" s="229"/>
      <c r="H77" s="220"/>
      <c r="I77" s="220"/>
      <c r="J77" s="220"/>
      <c r="K77" s="212"/>
      <c r="L77" s="217"/>
      <c r="M77" s="220"/>
      <c r="N77" s="212"/>
      <c r="O77" s="212"/>
      <c r="P77" s="212"/>
      <c r="Q77" s="212"/>
      <c r="R77" s="212"/>
      <c r="S77" s="207"/>
      <c r="T77" s="207"/>
      <c r="U77" s="207"/>
      <c r="V77" s="207"/>
      <c r="W77" s="207"/>
      <c r="X77" s="207"/>
      <c r="Y77" s="207"/>
      <c r="Z77" s="212"/>
      <c r="AA77" s="212"/>
      <c r="AB77" s="212"/>
      <c r="AC77" s="212"/>
      <c r="AD77" s="212"/>
      <c r="AE77" s="212"/>
      <c r="AF77" s="212"/>
    </row>
    <row r="78" spans="1:32" s="7" customFormat="1" ht="22.5" customHeight="1" x14ac:dyDescent="0.2">
      <c r="A78" s="175">
        <v>1</v>
      </c>
      <c r="B78" s="175">
        <v>3</v>
      </c>
      <c r="C78" s="176" t="s">
        <v>135</v>
      </c>
      <c r="D78" s="232" t="s">
        <v>179</v>
      </c>
      <c r="E78" s="232"/>
      <c r="F78" s="232"/>
      <c r="G78" s="232"/>
      <c r="H78" s="116">
        <f t="shared" ref="H78:I78" si="255">SUM(H108+H121+H79+H129+H169+H174+H195)</f>
        <v>54102000</v>
      </c>
      <c r="I78" s="116">
        <f t="shared" si="255"/>
        <v>7935000</v>
      </c>
      <c r="J78" s="116">
        <f>SUM(J108+J121+J79+J129+J169+J174+J195)</f>
        <v>28633000</v>
      </c>
      <c r="K78" s="116">
        <f>SUM(K108+K121+K79+K129+K169+K174+K195)</f>
        <v>74800000</v>
      </c>
      <c r="L78" s="177">
        <f>SUM(K78-M78)</f>
        <v>20312695.929999992</v>
      </c>
      <c r="M78" s="116">
        <f>SUM(N78:AF78)</f>
        <v>54487304.070000008</v>
      </c>
      <c r="N78" s="116">
        <f t="shared" ref="N78:W78" si="256">SUM(N108+N121+N79+N129+N169+N174+N195)</f>
        <v>139319.71</v>
      </c>
      <c r="O78" s="116">
        <f t="shared" si="256"/>
        <v>2891344.53</v>
      </c>
      <c r="P78" s="116">
        <f t="shared" si="256"/>
        <v>5998107.4000000013</v>
      </c>
      <c r="Q78" s="116">
        <f t="shared" si="256"/>
        <v>9156917.4499999993</v>
      </c>
      <c r="R78" s="116">
        <f t="shared" si="256"/>
        <v>4363857.91</v>
      </c>
      <c r="S78" s="116">
        <f t="shared" si="256"/>
        <v>0</v>
      </c>
      <c r="T78" s="116">
        <f t="shared" si="256"/>
        <v>0</v>
      </c>
      <c r="U78" s="116">
        <f t="shared" si="256"/>
        <v>0</v>
      </c>
      <c r="V78" s="116">
        <f t="shared" si="256"/>
        <v>0</v>
      </c>
      <c r="W78" s="116">
        <f t="shared" si="256"/>
        <v>0</v>
      </c>
      <c r="X78" s="116">
        <f t="shared" ref="X78" si="257">SUM(X108+X121+X79+X129+X169+X174+X195)</f>
        <v>0</v>
      </c>
      <c r="Y78" s="116">
        <f t="shared" ref="Y78:Z78" si="258">SUM(Y108+Y121+Y79+Y129+Y169+Y174+Y195)</f>
        <v>0</v>
      </c>
      <c r="Z78" s="116">
        <f t="shared" si="258"/>
        <v>6463237.0999999996</v>
      </c>
      <c r="AA78" s="116">
        <f t="shared" ref="AA78:AB78" si="259">SUM(AA108+AA121+AA79+AA129+AA169+AA174+AA195)</f>
        <v>4887122.99</v>
      </c>
      <c r="AB78" s="116">
        <f t="shared" si="259"/>
        <v>5184026.13</v>
      </c>
      <c r="AC78" s="116">
        <f t="shared" ref="AC78:AF78" si="260">SUM(AC108+AC121+AC79+AC129+AC169+AC174+AC195)</f>
        <v>4856909.25</v>
      </c>
      <c r="AD78" s="116">
        <f t="shared" si="260"/>
        <v>3920011.91</v>
      </c>
      <c r="AE78" s="116">
        <f t="shared" si="260"/>
        <v>6626449.6900000004</v>
      </c>
      <c r="AF78" s="116">
        <f t="shared" si="260"/>
        <v>0</v>
      </c>
    </row>
    <row r="79" spans="1:32" s="7" customFormat="1" ht="22.5" customHeight="1" x14ac:dyDescent="0.2">
      <c r="A79" s="178">
        <v>1</v>
      </c>
      <c r="B79" s="178">
        <v>3</v>
      </c>
      <c r="C79" s="170" t="s">
        <v>135</v>
      </c>
      <c r="D79" s="170" t="s">
        <v>131</v>
      </c>
      <c r="E79" s="230" t="s">
        <v>18</v>
      </c>
      <c r="F79" s="230"/>
      <c r="G79" s="230"/>
      <c r="H79" s="117">
        <f t="shared" ref="H79:J79" si="261">SUM(H80+H87+H90+H95+H98+H101+H104+H106)</f>
        <v>7330000</v>
      </c>
      <c r="I79" s="117">
        <f t="shared" si="261"/>
        <v>1800000</v>
      </c>
      <c r="J79" s="117">
        <f t="shared" si="261"/>
        <v>150000</v>
      </c>
      <c r="K79" s="117">
        <f>SUM(K80+K87+K90+K95+K98+K101+K104+K106)</f>
        <v>5680000</v>
      </c>
      <c r="L79" s="171">
        <f t="shared" ref="L79:L114" si="262">SUM(K79-M79)</f>
        <v>1996088.2000000002</v>
      </c>
      <c r="M79" s="117">
        <f>SUM(N79:AF79)</f>
        <v>3683911.8</v>
      </c>
      <c r="N79" s="117">
        <f t="shared" ref="N79:V79" si="263">SUM(N80+N87+N90+N95+N98+N101+N104+N106)</f>
        <v>0</v>
      </c>
      <c r="O79" s="117">
        <f t="shared" si="263"/>
        <v>226521.37000000002</v>
      </c>
      <c r="P79" s="117">
        <f t="shared" si="263"/>
        <v>417779</v>
      </c>
      <c r="Q79" s="117">
        <f t="shared" si="263"/>
        <v>398938.05</v>
      </c>
      <c r="R79" s="117">
        <f t="shared" si="263"/>
        <v>338589.63</v>
      </c>
      <c r="S79" s="117">
        <f t="shared" si="263"/>
        <v>0</v>
      </c>
      <c r="T79" s="117">
        <f t="shared" si="263"/>
        <v>0</v>
      </c>
      <c r="U79" s="117">
        <f t="shared" si="263"/>
        <v>0</v>
      </c>
      <c r="V79" s="117">
        <f t="shared" si="263"/>
        <v>0</v>
      </c>
      <c r="W79" s="117">
        <f t="shared" ref="W79" si="264">SUM(W80+W87+W90+W95+W98+W101+W104+W106)</f>
        <v>0</v>
      </c>
      <c r="X79" s="117">
        <f t="shared" ref="X79" si="265">SUM(X80+X87+X90+X95+X98+X101+X104+X106)</f>
        <v>0</v>
      </c>
      <c r="Y79" s="117">
        <f t="shared" ref="Y79:Z79" si="266">SUM(Y80+Y87+Y90+Y95+Y98+Y101+Y104+Y106)</f>
        <v>0</v>
      </c>
      <c r="Z79" s="117">
        <f t="shared" si="266"/>
        <v>416383</v>
      </c>
      <c r="AA79" s="117">
        <f>SUM(AA80+AA87+AA90+AA95+AA98+AA101+AA104+AA106)</f>
        <v>464453.42000000004</v>
      </c>
      <c r="AB79" s="117">
        <f t="shared" ref="AB79" si="267">SUM(AB80+AB87+AB90+AB95+AB98+AB101+AB104+AB106)</f>
        <v>386779.17</v>
      </c>
      <c r="AC79" s="117">
        <f t="shared" ref="AC79:AF79" si="268">SUM(AC80+AC87+AC90+AC95+AC98+AC101+AC104+AC106)</f>
        <v>365592.41</v>
      </c>
      <c r="AD79" s="117">
        <f t="shared" si="268"/>
        <v>11198.1</v>
      </c>
      <c r="AE79" s="117">
        <f t="shared" si="268"/>
        <v>657677.64999999991</v>
      </c>
      <c r="AF79" s="117">
        <f t="shared" si="268"/>
        <v>0</v>
      </c>
    </row>
    <row r="80" spans="1:32" s="7" customFormat="1" ht="22.5" customHeight="1" x14ac:dyDescent="0.2">
      <c r="A80" s="179">
        <v>1</v>
      </c>
      <c r="B80" s="179">
        <v>3</v>
      </c>
      <c r="C80" s="180" t="s">
        <v>135</v>
      </c>
      <c r="D80" s="180" t="s">
        <v>131</v>
      </c>
      <c r="E80" s="180" t="s">
        <v>137</v>
      </c>
      <c r="F80" s="231" t="s">
        <v>17</v>
      </c>
      <c r="G80" s="231"/>
      <c r="H80" s="119">
        <f t="shared" ref="H80:J80" si="269">SUM(H81:H86)</f>
        <v>560000</v>
      </c>
      <c r="I80" s="119">
        <f t="shared" si="269"/>
        <v>0</v>
      </c>
      <c r="J80" s="119">
        <f t="shared" si="269"/>
        <v>100000</v>
      </c>
      <c r="K80" s="119">
        <f>SUM(K81:K86)</f>
        <v>660000</v>
      </c>
      <c r="L80" s="138">
        <f t="shared" si="262"/>
        <v>334055.12999999995</v>
      </c>
      <c r="M80" s="119">
        <f>SUM(N80:AF80)</f>
        <v>325944.87000000005</v>
      </c>
      <c r="N80" s="119">
        <f t="shared" ref="N80:V80" si="270">SUM(N81:N86)</f>
        <v>0</v>
      </c>
      <c r="O80" s="119">
        <f t="shared" si="270"/>
        <v>320</v>
      </c>
      <c r="P80" s="119">
        <f t="shared" si="270"/>
        <v>105995.3</v>
      </c>
      <c r="Q80" s="119">
        <f t="shared" si="270"/>
        <v>66735</v>
      </c>
      <c r="R80" s="119">
        <f t="shared" si="270"/>
        <v>8000.95</v>
      </c>
      <c r="S80" s="119">
        <f t="shared" si="270"/>
        <v>0</v>
      </c>
      <c r="T80" s="119">
        <f t="shared" si="270"/>
        <v>0</v>
      </c>
      <c r="U80" s="119">
        <f t="shared" si="270"/>
        <v>0</v>
      </c>
      <c r="V80" s="119">
        <f t="shared" si="270"/>
        <v>0</v>
      </c>
      <c r="W80" s="119">
        <f t="shared" ref="W80" si="271">SUM(W81:W86)</f>
        <v>0</v>
      </c>
      <c r="X80" s="119">
        <f t="shared" ref="X80" si="272">SUM(X81:X86)</f>
        <v>0</v>
      </c>
      <c r="Y80" s="119">
        <f t="shared" ref="Y80:Z80" si="273">SUM(Y81:Y86)</f>
        <v>0</v>
      </c>
      <c r="Z80" s="119">
        <f t="shared" si="273"/>
        <v>18630.79</v>
      </c>
      <c r="AA80" s="119">
        <f t="shared" ref="AA80:AB80" si="274">SUM(AA81:AA86)</f>
        <v>51285</v>
      </c>
      <c r="AB80" s="119">
        <f t="shared" si="274"/>
        <v>51277</v>
      </c>
      <c r="AC80" s="119">
        <f t="shared" ref="AC80:AF80" si="275">SUM(AC81:AC86)</f>
        <v>4484.88</v>
      </c>
      <c r="AD80" s="119">
        <f t="shared" si="275"/>
        <v>0</v>
      </c>
      <c r="AE80" s="119">
        <f t="shared" si="275"/>
        <v>19215.95</v>
      </c>
      <c r="AF80" s="119">
        <f t="shared" si="275"/>
        <v>0</v>
      </c>
    </row>
    <row r="81" spans="1:32" s="7" customFormat="1" ht="22.5" customHeight="1" x14ac:dyDescent="0.2">
      <c r="A81" s="99">
        <v>1</v>
      </c>
      <c r="B81" s="99">
        <v>3</v>
      </c>
      <c r="C81" s="100" t="s">
        <v>135</v>
      </c>
      <c r="D81" s="100" t="s">
        <v>131</v>
      </c>
      <c r="E81" s="100" t="s">
        <v>137</v>
      </c>
      <c r="F81" s="100" t="s">
        <v>137</v>
      </c>
      <c r="G81" s="166" t="s">
        <v>6</v>
      </c>
      <c r="H81" s="103">
        <v>250000</v>
      </c>
      <c r="I81" s="135"/>
      <c r="J81" s="103"/>
      <c r="K81" s="103">
        <f>SUM(H81-I81+J81)</f>
        <v>250000</v>
      </c>
      <c r="L81" s="181">
        <f t="shared" si="262"/>
        <v>75624.129999999976</v>
      </c>
      <c r="M81" s="103">
        <f>SUM(N81:AF81)</f>
        <v>174375.87000000002</v>
      </c>
      <c r="N81" s="88">
        <v>0</v>
      </c>
      <c r="O81" s="103">
        <v>320</v>
      </c>
      <c r="P81" s="103">
        <v>33995.300000000003</v>
      </c>
      <c r="Q81" s="103">
        <v>66735</v>
      </c>
      <c r="R81" s="103">
        <v>8000.95</v>
      </c>
      <c r="S81" s="103"/>
      <c r="T81" s="103"/>
      <c r="U81" s="103"/>
      <c r="V81" s="103"/>
      <c r="W81" s="88"/>
      <c r="X81" s="103"/>
      <c r="Y81" s="103"/>
      <c r="Z81" s="103">
        <v>18087.79</v>
      </c>
      <c r="AA81" s="103">
        <v>5925</v>
      </c>
      <c r="AB81" s="103">
        <v>34277</v>
      </c>
      <c r="AC81" s="103">
        <v>4484.88</v>
      </c>
      <c r="AD81" s="103">
        <v>0</v>
      </c>
      <c r="AE81" s="103">
        <v>2549.9499999999998</v>
      </c>
      <c r="AF81" s="103">
        <v>0</v>
      </c>
    </row>
    <row r="82" spans="1:32" s="7" customFormat="1" ht="22.5" customHeight="1" x14ac:dyDescent="0.2">
      <c r="A82" s="99">
        <v>1</v>
      </c>
      <c r="B82" s="99">
        <v>3</v>
      </c>
      <c r="C82" s="100" t="s">
        <v>135</v>
      </c>
      <c r="D82" s="100" t="s">
        <v>131</v>
      </c>
      <c r="E82" s="100" t="s">
        <v>137</v>
      </c>
      <c r="F82" s="100" t="s">
        <v>131</v>
      </c>
      <c r="G82" s="166" t="s">
        <v>7</v>
      </c>
      <c r="H82" s="103">
        <v>60000</v>
      </c>
      <c r="I82" s="135"/>
      <c r="J82" s="135"/>
      <c r="K82" s="103">
        <f t="shared" ref="K82:K86" si="276">SUM(H82-I82+J82)</f>
        <v>60000</v>
      </c>
      <c r="L82" s="181">
        <f t="shared" si="262"/>
        <v>59457</v>
      </c>
      <c r="M82" s="103">
        <f>SUM(N82:AF82)</f>
        <v>543</v>
      </c>
      <c r="N82" s="88">
        <v>0</v>
      </c>
      <c r="O82" s="88">
        <v>0</v>
      </c>
      <c r="P82" s="103">
        <v>0</v>
      </c>
      <c r="Q82" s="103">
        <v>0</v>
      </c>
      <c r="R82" s="103">
        <v>0</v>
      </c>
      <c r="S82" s="103"/>
      <c r="T82" s="103"/>
      <c r="U82" s="103"/>
      <c r="V82" s="103"/>
      <c r="W82" s="88"/>
      <c r="X82" s="103"/>
      <c r="Y82" s="103"/>
      <c r="Z82" s="103">
        <v>543</v>
      </c>
      <c r="AA82" s="103">
        <f t="shared" ref="Z82:AB86" si="277">SUM(AB82:AM82)</f>
        <v>0</v>
      </c>
      <c r="AB82" s="103">
        <f t="shared" si="277"/>
        <v>0</v>
      </c>
      <c r="AC82" s="103">
        <v>0</v>
      </c>
      <c r="AD82" s="103">
        <v>0</v>
      </c>
      <c r="AE82" s="103">
        <f t="shared" ref="AE82" si="278">SUM(AF82:AQ82)</f>
        <v>0</v>
      </c>
      <c r="AF82" s="103">
        <f t="shared" ref="AF82" si="279">SUM(AG82:AR82)</f>
        <v>0</v>
      </c>
    </row>
    <row r="83" spans="1:32" s="7" customFormat="1" ht="22.5" customHeight="1" x14ac:dyDescent="0.2">
      <c r="A83" s="99">
        <v>1</v>
      </c>
      <c r="B83" s="99">
        <v>3</v>
      </c>
      <c r="C83" s="100" t="s">
        <v>135</v>
      </c>
      <c r="D83" s="100" t="s">
        <v>131</v>
      </c>
      <c r="E83" s="100" t="s">
        <v>137</v>
      </c>
      <c r="F83" s="100" t="s">
        <v>135</v>
      </c>
      <c r="G83" s="166" t="s">
        <v>314</v>
      </c>
      <c r="H83" s="103"/>
      <c r="I83" s="135"/>
      <c r="J83" s="135"/>
      <c r="K83" s="103"/>
      <c r="L83" s="181"/>
      <c r="M83" s="103"/>
      <c r="N83" s="88"/>
      <c r="O83" s="88"/>
      <c r="P83" s="103"/>
      <c r="Q83" s="103"/>
      <c r="R83" s="103"/>
      <c r="S83" s="103"/>
      <c r="T83" s="103"/>
      <c r="U83" s="103"/>
      <c r="V83" s="103"/>
      <c r="W83" s="88"/>
      <c r="X83" s="103"/>
      <c r="Y83" s="103"/>
      <c r="Z83" s="103"/>
      <c r="AA83" s="103"/>
      <c r="AB83" s="103"/>
      <c r="AC83" s="103"/>
      <c r="AD83" s="103"/>
      <c r="AE83" s="103">
        <v>16666</v>
      </c>
      <c r="AF83" s="103"/>
    </row>
    <row r="84" spans="1:32" s="7" customFormat="1" ht="22.5" customHeight="1" x14ac:dyDescent="0.2">
      <c r="A84" s="99">
        <v>1</v>
      </c>
      <c r="B84" s="99">
        <v>3</v>
      </c>
      <c r="C84" s="100" t="s">
        <v>135</v>
      </c>
      <c r="D84" s="100" t="s">
        <v>131</v>
      </c>
      <c r="E84" s="100" t="s">
        <v>137</v>
      </c>
      <c r="F84" s="100" t="s">
        <v>132</v>
      </c>
      <c r="G84" s="166" t="s">
        <v>148</v>
      </c>
      <c r="H84" s="103">
        <v>100000</v>
      </c>
      <c r="I84" s="135"/>
      <c r="J84" s="103"/>
      <c r="K84" s="103">
        <f t="shared" si="276"/>
        <v>100000</v>
      </c>
      <c r="L84" s="181">
        <f t="shared" si="262"/>
        <v>37640</v>
      </c>
      <c r="M84" s="103">
        <f>SUM(N84:AF84)</f>
        <v>62360</v>
      </c>
      <c r="N84" s="88">
        <v>0</v>
      </c>
      <c r="O84" s="88">
        <v>0</v>
      </c>
      <c r="P84" s="88">
        <v>0</v>
      </c>
      <c r="Q84" s="88">
        <v>0</v>
      </c>
      <c r="R84" s="103">
        <v>0</v>
      </c>
      <c r="S84" s="103"/>
      <c r="T84" s="103"/>
      <c r="U84" s="103"/>
      <c r="V84" s="103"/>
      <c r="W84" s="88"/>
      <c r="X84" s="103"/>
      <c r="Y84" s="103"/>
      <c r="Z84" s="103">
        <v>0</v>
      </c>
      <c r="AA84" s="103">
        <v>45360</v>
      </c>
      <c r="AB84" s="103">
        <v>17000</v>
      </c>
      <c r="AC84" s="103">
        <v>0</v>
      </c>
      <c r="AD84" s="103">
        <v>0</v>
      </c>
      <c r="AE84" s="103">
        <v>0</v>
      </c>
      <c r="AF84" s="103">
        <v>0</v>
      </c>
    </row>
    <row r="85" spans="1:32" s="7" customFormat="1" ht="22.5" customHeight="1" x14ac:dyDescent="0.2">
      <c r="A85" s="99">
        <v>1</v>
      </c>
      <c r="B85" s="99">
        <v>3</v>
      </c>
      <c r="C85" s="100" t="s">
        <v>135</v>
      </c>
      <c r="D85" s="100" t="s">
        <v>131</v>
      </c>
      <c r="E85" s="100" t="s">
        <v>137</v>
      </c>
      <c r="F85" s="100" t="s">
        <v>130</v>
      </c>
      <c r="G85" s="166" t="s">
        <v>8</v>
      </c>
      <c r="H85" s="103">
        <v>100000</v>
      </c>
      <c r="I85" s="135"/>
      <c r="J85" s="103">
        <v>100000</v>
      </c>
      <c r="K85" s="103">
        <f t="shared" si="276"/>
        <v>200000</v>
      </c>
      <c r="L85" s="181">
        <f t="shared" si="262"/>
        <v>128000</v>
      </c>
      <c r="M85" s="103">
        <f>SUM(N85:AF85)</f>
        <v>72000</v>
      </c>
      <c r="N85" s="88">
        <v>0</v>
      </c>
      <c r="O85" s="88">
        <v>0</v>
      </c>
      <c r="P85" s="103">
        <v>72000</v>
      </c>
      <c r="Q85" s="103">
        <v>0</v>
      </c>
      <c r="R85" s="103">
        <v>0</v>
      </c>
      <c r="S85" s="103"/>
      <c r="T85" s="103"/>
      <c r="U85" s="103"/>
      <c r="V85" s="103"/>
      <c r="W85" s="88"/>
      <c r="X85" s="103"/>
      <c r="Y85" s="103"/>
      <c r="Z85" s="103">
        <v>0</v>
      </c>
      <c r="AA85" s="103">
        <v>0</v>
      </c>
      <c r="AB85" s="103">
        <v>0</v>
      </c>
      <c r="AC85" s="103">
        <v>0</v>
      </c>
      <c r="AD85" s="103">
        <v>0</v>
      </c>
      <c r="AE85" s="103">
        <v>0</v>
      </c>
      <c r="AF85" s="103">
        <v>0</v>
      </c>
    </row>
    <row r="86" spans="1:32" s="7" customFormat="1" ht="22.5" customHeight="1" x14ac:dyDescent="0.2">
      <c r="A86" s="99">
        <v>1</v>
      </c>
      <c r="B86" s="99">
        <v>3</v>
      </c>
      <c r="C86" s="100" t="s">
        <v>135</v>
      </c>
      <c r="D86" s="100" t="s">
        <v>131</v>
      </c>
      <c r="E86" s="100" t="s">
        <v>137</v>
      </c>
      <c r="F86" s="100">
        <v>90</v>
      </c>
      <c r="G86" s="166" t="s">
        <v>9</v>
      </c>
      <c r="H86" s="103">
        <v>50000</v>
      </c>
      <c r="I86" s="135"/>
      <c r="J86" s="135"/>
      <c r="K86" s="103">
        <f t="shared" si="276"/>
        <v>50000</v>
      </c>
      <c r="L86" s="181">
        <f t="shared" si="262"/>
        <v>50000</v>
      </c>
      <c r="M86" s="103">
        <f>SUM(N86:AF86)</f>
        <v>0</v>
      </c>
      <c r="N86" s="88">
        <v>0</v>
      </c>
      <c r="O86" s="88">
        <v>0</v>
      </c>
      <c r="P86" s="88">
        <v>0</v>
      </c>
      <c r="Q86" s="88">
        <v>0</v>
      </c>
      <c r="R86" s="103">
        <f>SUM(S86:AD86)</f>
        <v>0</v>
      </c>
      <c r="S86" s="103"/>
      <c r="T86" s="103"/>
      <c r="U86" s="103"/>
      <c r="V86" s="103"/>
      <c r="W86" s="88"/>
      <c r="X86" s="103"/>
      <c r="Y86" s="103"/>
      <c r="Z86" s="103">
        <f t="shared" si="277"/>
        <v>0</v>
      </c>
      <c r="AA86" s="103">
        <f t="shared" si="277"/>
        <v>0</v>
      </c>
      <c r="AB86" s="103">
        <f t="shared" si="277"/>
        <v>0</v>
      </c>
      <c r="AC86" s="103">
        <v>0</v>
      </c>
      <c r="AD86" s="103">
        <v>0</v>
      </c>
      <c r="AE86" s="103">
        <v>0</v>
      </c>
      <c r="AF86" s="103">
        <v>0</v>
      </c>
    </row>
    <row r="87" spans="1:32" s="7" customFormat="1" ht="22.5" customHeight="1" x14ac:dyDescent="0.2">
      <c r="A87" s="180" t="s">
        <v>137</v>
      </c>
      <c r="B87" s="180" t="s">
        <v>135</v>
      </c>
      <c r="C87" s="180" t="s">
        <v>135</v>
      </c>
      <c r="D87" s="180" t="s">
        <v>131</v>
      </c>
      <c r="E87" s="180" t="s">
        <v>131</v>
      </c>
      <c r="F87" s="231" t="s">
        <v>16</v>
      </c>
      <c r="G87" s="231"/>
      <c r="H87" s="119">
        <f t="shared" ref="H87:J87" si="280">SUM(H88:H89)</f>
        <v>20000</v>
      </c>
      <c r="I87" s="119">
        <f t="shared" si="280"/>
        <v>0</v>
      </c>
      <c r="J87" s="119">
        <f t="shared" si="280"/>
        <v>0</v>
      </c>
      <c r="K87" s="119">
        <f>SUM(K88:K89)</f>
        <v>20000</v>
      </c>
      <c r="L87" s="138">
        <f t="shared" si="262"/>
        <v>18942.060000000001</v>
      </c>
      <c r="M87" s="119">
        <f>SUM(N87:AF87)</f>
        <v>1057.94</v>
      </c>
      <c r="N87" s="119">
        <f t="shared" ref="N87:Y87" si="281">SUM(N88:N89)</f>
        <v>0</v>
      </c>
      <c r="O87" s="119">
        <f t="shared" si="281"/>
        <v>0</v>
      </c>
      <c r="P87" s="119">
        <f t="shared" si="281"/>
        <v>0</v>
      </c>
      <c r="Q87" s="119">
        <f t="shared" si="281"/>
        <v>0</v>
      </c>
      <c r="R87" s="119">
        <f t="shared" si="281"/>
        <v>1057.94</v>
      </c>
      <c r="S87" s="119">
        <f t="shared" si="281"/>
        <v>0</v>
      </c>
      <c r="T87" s="119">
        <f t="shared" si="281"/>
        <v>0</v>
      </c>
      <c r="U87" s="119">
        <f t="shared" si="281"/>
        <v>0</v>
      </c>
      <c r="V87" s="119">
        <f t="shared" si="281"/>
        <v>0</v>
      </c>
      <c r="W87" s="119">
        <f t="shared" si="281"/>
        <v>0</v>
      </c>
      <c r="X87" s="119">
        <f t="shared" si="281"/>
        <v>0</v>
      </c>
      <c r="Y87" s="119">
        <f t="shared" si="281"/>
        <v>0</v>
      </c>
      <c r="Z87" s="119">
        <f t="shared" ref="Z87" si="282">SUM(Z88:Z89)</f>
        <v>0</v>
      </c>
      <c r="AA87" s="119">
        <f t="shared" ref="AA87:AB87" si="283">SUM(AA88:AA89)</f>
        <v>0</v>
      </c>
      <c r="AB87" s="119">
        <f t="shared" si="283"/>
        <v>0</v>
      </c>
      <c r="AC87" s="119">
        <f t="shared" ref="AC87:AF87" si="284">SUM(AC88:AC89)</f>
        <v>0</v>
      </c>
      <c r="AD87" s="119">
        <f t="shared" si="284"/>
        <v>0</v>
      </c>
      <c r="AE87" s="119">
        <f t="shared" si="284"/>
        <v>0</v>
      </c>
      <c r="AF87" s="119">
        <f t="shared" si="284"/>
        <v>0</v>
      </c>
    </row>
    <row r="88" spans="1:32" s="7" customFormat="1" ht="22.5" customHeight="1" x14ac:dyDescent="0.2">
      <c r="A88" s="99">
        <v>1</v>
      </c>
      <c r="B88" s="99">
        <v>3</v>
      </c>
      <c r="C88" s="100" t="s">
        <v>135</v>
      </c>
      <c r="D88" s="100" t="s">
        <v>131</v>
      </c>
      <c r="E88" s="100" t="s">
        <v>131</v>
      </c>
      <c r="F88" s="100" t="s">
        <v>137</v>
      </c>
      <c r="G88" s="166" t="s">
        <v>203</v>
      </c>
      <c r="H88" s="103">
        <v>10000</v>
      </c>
      <c r="I88" s="135"/>
      <c r="J88" s="135"/>
      <c r="K88" s="103">
        <f t="shared" ref="K88:K89" si="285">SUM(H88-I88+J88)</f>
        <v>10000</v>
      </c>
      <c r="L88" s="181">
        <f t="shared" si="262"/>
        <v>8942.06</v>
      </c>
      <c r="M88" s="103">
        <f>SUM(N88:AF88)</f>
        <v>1057.94</v>
      </c>
      <c r="N88" s="88">
        <v>0</v>
      </c>
      <c r="O88" s="103">
        <v>0</v>
      </c>
      <c r="P88" s="103">
        <v>0</v>
      </c>
      <c r="Q88" s="88">
        <v>0</v>
      </c>
      <c r="R88" s="103">
        <v>1057.94</v>
      </c>
      <c r="S88" s="103"/>
      <c r="T88" s="103"/>
      <c r="U88" s="103"/>
      <c r="V88" s="103"/>
      <c r="W88" s="103"/>
      <c r="X88" s="103"/>
      <c r="Y88" s="103"/>
      <c r="Z88" s="103">
        <v>0</v>
      </c>
      <c r="AA88" s="103">
        <v>0</v>
      </c>
      <c r="AB88" s="103">
        <v>0</v>
      </c>
      <c r="AC88" s="103">
        <v>0</v>
      </c>
      <c r="AD88" s="103">
        <v>0</v>
      </c>
      <c r="AE88" s="103">
        <v>0</v>
      </c>
      <c r="AF88" s="103">
        <v>0</v>
      </c>
    </row>
    <row r="89" spans="1:32" s="7" customFormat="1" ht="22.5" customHeight="1" x14ac:dyDescent="0.2">
      <c r="A89" s="99">
        <v>1</v>
      </c>
      <c r="B89" s="99">
        <v>3</v>
      </c>
      <c r="C89" s="100" t="s">
        <v>135</v>
      </c>
      <c r="D89" s="100" t="s">
        <v>131</v>
      </c>
      <c r="E89" s="100" t="s">
        <v>131</v>
      </c>
      <c r="F89" s="100" t="s">
        <v>131</v>
      </c>
      <c r="G89" s="166" t="s">
        <v>10</v>
      </c>
      <c r="H89" s="103">
        <v>10000</v>
      </c>
      <c r="I89" s="135"/>
      <c r="J89" s="135"/>
      <c r="K89" s="103">
        <f t="shared" si="285"/>
        <v>10000</v>
      </c>
      <c r="L89" s="181">
        <f t="shared" si="262"/>
        <v>10000</v>
      </c>
      <c r="M89" s="103">
        <v>0</v>
      </c>
      <c r="N89" s="88">
        <v>0</v>
      </c>
      <c r="O89" s="88">
        <v>0</v>
      </c>
      <c r="P89" s="88">
        <v>0</v>
      </c>
      <c r="Q89" s="103">
        <v>0</v>
      </c>
      <c r="R89" s="103">
        <v>0</v>
      </c>
      <c r="S89" s="103"/>
      <c r="T89" s="103"/>
      <c r="U89" s="103"/>
      <c r="V89" s="103"/>
      <c r="W89" s="103"/>
      <c r="X89" s="103"/>
      <c r="Y89" s="103"/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</row>
    <row r="90" spans="1:32" s="7" customFormat="1" ht="22.5" customHeight="1" x14ac:dyDescent="0.2">
      <c r="A90" s="179">
        <v>1</v>
      </c>
      <c r="B90" s="179">
        <v>3</v>
      </c>
      <c r="C90" s="180" t="s">
        <v>135</v>
      </c>
      <c r="D90" s="180" t="s">
        <v>131</v>
      </c>
      <c r="E90" s="180" t="s">
        <v>135</v>
      </c>
      <c r="F90" s="231" t="s">
        <v>11</v>
      </c>
      <c r="G90" s="231"/>
      <c r="H90" s="119">
        <f t="shared" ref="H90:J90" si="286">SUM(H91:H94)</f>
        <v>6150000</v>
      </c>
      <c r="I90" s="119">
        <f t="shared" si="286"/>
        <v>1800000</v>
      </c>
      <c r="J90" s="119">
        <f t="shared" si="286"/>
        <v>0</v>
      </c>
      <c r="K90" s="119">
        <f>SUM(K91:K94)</f>
        <v>4350000</v>
      </c>
      <c r="L90" s="138">
        <f t="shared" si="262"/>
        <v>1205890.7999999998</v>
      </c>
      <c r="M90" s="119">
        <f>SUM(N90:AF90)</f>
        <v>3144109.2</v>
      </c>
      <c r="N90" s="119">
        <f t="shared" ref="N90:W90" si="287">SUM(N91:N94)</f>
        <v>0</v>
      </c>
      <c r="O90" s="119">
        <f t="shared" si="287"/>
        <v>223020.2</v>
      </c>
      <c r="P90" s="119">
        <f t="shared" si="287"/>
        <v>255255.67999999999</v>
      </c>
      <c r="Q90" s="119">
        <f t="shared" si="287"/>
        <v>315547.40999999997</v>
      </c>
      <c r="R90" s="119">
        <f t="shared" si="287"/>
        <v>326443.56</v>
      </c>
      <c r="S90" s="119">
        <f t="shared" si="287"/>
        <v>0</v>
      </c>
      <c r="T90" s="119">
        <f t="shared" si="287"/>
        <v>0</v>
      </c>
      <c r="U90" s="119">
        <f t="shared" si="287"/>
        <v>0</v>
      </c>
      <c r="V90" s="119">
        <f t="shared" si="287"/>
        <v>0</v>
      </c>
      <c r="W90" s="119">
        <f t="shared" si="287"/>
        <v>0</v>
      </c>
      <c r="X90" s="119">
        <f t="shared" ref="X90" si="288">SUM(X91:X94)</f>
        <v>0</v>
      </c>
      <c r="Y90" s="119">
        <f t="shared" ref="Y90:Z90" si="289">SUM(Y91:Y94)</f>
        <v>0</v>
      </c>
      <c r="Z90" s="119">
        <f t="shared" si="289"/>
        <v>351366.71</v>
      </c>
      <c r="AA90" s="119">
        <f t="shared" ref="AA90:AB90" si="290">SUM(AA91:AA94)</f>
        <v>385241.07</v>
      </c>
      <c r="AB90" s="119">
        <f t="shared" si="290"/>
        <v>332225.95</v>
      </c>
      <c r="AC90" s="119">
        <f t="shared" ref="AC90:AF90" si="291">SUM(AC91:AC94)</f>
        <v>337879.38</v>
      </c>
      <c r="AD90" s="119">
        <f t="shared" si="291"/>
        <v>0</v>
      </c>
      <c r="AE90" s="119">
        <f t="shared" si="291"/>
        <v>617129.24</v>
      </c>
      <c r="AF90" s="119">
        <f t="shared" si="291"/>
        <v>0</v>
      </c>
    </row>
    <row r="91" spans="1:32" s="7" customFormat="1" ht="22.5" customHeight="1" x14ac:dyDescent="0.2">
      <c r="A91" s="99">
        <v>1</v>
      </c>
      <c r="B91" s="99">
        <v>3</v>
      </c>
      <c r="C91" s="100" t="s">
        <v>135</v>
      </c>
      <c r="D91" s="100" t="s">
        <v>131</v>
      </c>
      <c r="E91" s="100" t="s">
        <v>135</v>
      </c>
      <c r="F91" s="100" t="s">
        <v>137</v>
      </c>
      <c r="G91" s="166" t="s">
        <v>12</v>
      </c>
      <c r="H91" s="103">
        <v>0</v>
      </c>
      <c r="I91" s="135"/>
      <c r="J91" s="103"/>
      <c r="K91" s="103">
        <f t="shared" ref="K91:K94" si="292">SUM(H91-I91+J91)</f>
        <v>0</v>
      </c>
      <c r="L91" s="181">
        <f t="shared" si="262"/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v>0</v>
      </c>
      <c r="W91" s="103">
        <v>0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03">
        <v>0</v>
      </c>
      <c r="AD91" s="103">
        <v>0</v>
      </c>
      <c r="AE91" s="103">
        <v>0</v>
      </c>
      <c r="AF91" s="103">
        <v>0</v>
      </c>
    </row>
    <row r="92" spans="1:32" s="7" customFormat="1" ht="22.5" customHeight="1" x14ac:dyDescent="0.2">
      <c r="A92" s="99">
        <v>1</v>
      </c>
      <c r="B92" s="99">
        <v>3</v>
      </c>
      <c r="C92" s="100" t="s">
        <v>135</v>
      </c>
      <c r="D92" s="100" t="s">
        <v>131</v>
      </c>
      <c r="E92" s="100" t="s">
        <v>135</v>
      </c>
      <c r="F92" s="100" t="s">
        <v>131</v>
      </c>
      <c r="G92" s="166" t="s">
        <v>13</v>
      </c>
      <c r="H92" s="103">
        <v>6100000</v>
      </c>
      <c r="I92" s="103">
        <v>1800000</v>
      </c>
      <c r="J92" s="135"/>
      <c r="K92" s="103">
        <f t="shared" si="292"/>
        <v>4300000</v>
      </c>
      <c r="L92" s="181">
        <f t="shared" si="262"/>
        <v>1155890.7999999998</v>
      </c>
      <c r="M92" s="103">
        <f>SUM(N92:AF92)</f>
        <v>3144109.2</v>
      </c>
      <c r="N92" s="88">
        <v>0</v>
      </c>
      <c r="O92" s="103">
        <v>223020.2</v>
      </c>
      <c r="P92" s="103">
        <v>255255.67999999999</v>
      </c>
      <c r="Q92" s="103">
        <v>315547.40999999997</v>
      </c>
      <c r="R92" s="103">
        <v>326443.56</v>
      </c>
      <c r="S92" s="103"/>
      <c r="T92" s="103"/>
      <c r="U92" s="103"/>
      <c r="V92" s="103"/>
      <c r="W92" s="103"/>
      <c r="X92" s="103"/>
      <c r="Y92" s="103"/>
      <c r="Z92" s="103">
        <v>351366.71</v>
      </c>
      <c r="AA92" s="103">
        <v>385241.07</v>
      </c>
      <c r="AB92" s="103">
        <v>332225.95</v>
      </c>
      <c r="AC92" s="103">
        <v>337879.38</v>
      </c>
      <c r="AD92" s="103">
        <v>0</v>
      </c>
      <c r="AE92" s="103">
        <v>617129.24</v>
      </c>
      <c r="AF92" s="103">
        <v>0</v>
      </c>
    </row>
    <row r="93" spans="1:32" s="7" customFormat="1" ht="22.5" customHeight="1" x14ac:dyDescent="0.2">
      <c r="A93" s="99">
        <v>1</v>
      </c>
      <c r="B93" s="99">
        <v>3</v>
      </c>
      <c r="C93" s="100" t="s">
        <v>135</v>
      </c>
      <c r="D93" s="100" t="s">
        <v>131</v>
      </c>
      <c r="E93" s="100" t="s">
        <v>135</v>
      </c>
      <c r="F93" s="100" t="s">
        <v>135</v>
      </c>
      <c r="G93" s="166" t="s">
        <v>14</v>
      </c>
      <c r="H93" s="103">
        <v>50000</v>
      </c>
      <c r="I93" s="135"/>
      <c r="J93" s="135"/>
      <c r="K93" s="103">
        <f t="shared" si="292"/>
        <v>50000</v>
      </c>
      <c r="L93" s="181">
        <f t="shared" si="262"/>
        <v>50000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0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</row>
    <row r="94" spans="1:32" s="7" customFormat="1" ht="22.5" customHeight="1" x14ac:dyDescent="0.2">
      <c r="A94" s="99">
        <v>1</v>
      </c>
      <c r="B94" s="99">
        <v>3</v>
      </c>
      <c r="C94" s="100" t="s">
        <v>135</v>
      </c>
      <c r="D94" s="100" t="s">
        <v>131</v>
      </c>
      <c r="E94" s="100" t="s">
        <v>135</v>
      </c>
      <c r="F94" s="100">
        <v>90</v>
      </c>
      <c r="G94" s="166" t="s">
        <v>15</v>
      </c>
      <c r="H94" s="103">
        <v>0</v>
      </c>
      <c r="I94" s="135"/>
      <c r="J94" s="135"/>
      <c r="K94" s="103">
        <f t="shared" si="292"/>
        <v>0</v>
      </c>
      <c r="L94" s="181">
        <f t="shared" si="262"/>
        <v>0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v>0</v>
      </c>
      <c r="W94" s="103">
        <v>0</v>
      </c>
      <c r="X94" s="103">
        <v>0</v>
      </c>
      <c r="Y94" s="103">
        <v>0</v>
      </c>
      <c r="Z94" s="103">
        <v>0</v>
      </c>
      <c r="AA94" s="103">
        <v>0</v>
      </c>
      <c r="AB94" s="103">
        <v>0</v>
      </c>
      <c r="AC94" s="103">
        <v>0</v>
      </c>
      <c r="AD94" s="103">
        <v>0</v>
      </c>
      <c r="AE94" s="103">
        <v>0</v>
      </c>
      <c r="AF94" s="103">
        <v>0</v>
      </c>
    </row>
    <row r="95" spans="1:32" s="7" customFormat="1" ht="22.5" customHeight="1" x14ac:dyDescent="0.2">
      <c r="A95" s="179">
        <v>1</v>
      </c>
      <c r="B95" s="179">
        <v>3</v>
      </c>
      <c r="C95" s="180" t="s">
        <v>135</v>
      </c>
      <c r="D95" s="180" t="s">
        <v>131</v>
      </c>
      <c r="E95" s="180" t="s">
        <v>132</v>
      </c>
      <c r="F95" s="231" t="s">
        <v>19</v>
      </c>
      <c r="G95" s="231"/>
      <c r="H95" s="119">
        <f t="shared" ref="H95:J95" si="293">SUM(H96:H97)</f>
        <v>20000</v>
      </c>
      <c r="I95" s="119">
        <f t="shared" si="293"/>
        <v>0</v>
      </c>
      <c r="J95" s="119">
        <f t="shared" si="293"/>
        <v>0</v>
      </c>
      <c r="K95" s="119">
        <f>SUM(K96:K97)</f>
        <v>20000</v>
      </c>
      <c r="L95" s="138">
        <f t="shared" si="262"/>
        <v>17637.5</v>
      </c>
      <c r="M95" s="119">
        <f>SUM(N95:AF95)</f>
        <v>2362.5</v>
      </c>
      <c r="N95" s="119">
        <f t="shared" ref="N95:W95" si="294">SUM(N96:N97)</f>
        <v>0</v>
      </c>
      <c r="O95" s="119">
        <f t="shared" si="294"/>
        <v>0</v>
      </c>
      <c r="P95" s="119">
        <f t="shared" si="294"/>
        <v>0</v>
      </c>
      <c r="Q95" s="119">
        <f t="shared" si="294"/>
        <v>0</v>
      </c>
      <c r="R95" s="119">
        <f t="shared" si="294"/>
        <v>0</v>
      </c>
      <c r="S95" s="119">
        <f t="shared" si="294"/>
        <v>0</v>
      </c>
      <c r="T95" s="119">
        <f t="shared" si="294"/>
        <v>0</v>
      </c>
      <c r="U95" s="119">
        <f t="shared" si="294"/>
        <v>0</v>
      </c>
      <c r="V95" s="119">
        <f t="shared" si="294"/>
        <v>0</v>
      </c>
      <c r="W95" s="119">
        <f t="shared" si="294"/>
        <v>0</v>
      </c>
      <c r="X95" s="119">
        <f t="shared" ref="X95" si="295">SUM(X96:X97)</f>
        <v>0</v>
      </c>
      <c r="Y95" s="119">
        <f t="shared" ref="Y95:Z95" si="296">SUM(Y96:Y97)</f>
        <v>0</v>
      </c>
      <c r="Z95" s="119">
        <f t="shared" si="296"/>
        <v>0</v>
      </c>
      <c r="AA95" s="119">
        <f t="shared" ref="AA95:AB95" si="297">SUM(AA96:AA97)</f>
        <v>0</v>
      </c>
      <c r="AB95" s="119">
        <f t="shared" si="297"/>
        <v>0</v>
      </c>
      <c r="AC95" s="119">
        <f t="shared" ref="AC95:AF95" si="298">SUM(AC96:AC97)</f>
        <v>0</v>
      </c>
      <c r="AD95" s="119">
        <f t="shared" si="298"/>
        <v>0</v>
      </c>
      <c r="AE95" s="119">
        <f t="shared" si="298"/>
        <v>2362.5</v>
      </c>
      <c r="AF95" s="119">
        <f t="shared" si="298"/>
        <v>0</v>
      </c>
    </row>
    <row r="96" spans="1:32" s="7" customFormat="1" ht="22.5" customHeight="1" x14ac:dyDescent="0.2">
      <c r="A96" s="99">
        <v>1</v>
      </c>
      <c r="B96" s="99">
        <v>3</v>
      </c>
      <c r="C96" s="100" t="s">
        <v>135</v>
      </c>
      <c r="D96" s="100" t="s">
        <v>131</v>
      </c>
      <c r="E96" s="100" t="s">
        <v>132</v>
      </c>
      <c r="F96" s="100" t="s">
        <v>137</v>
      </c>
      <c r="G96" s="166" t="s">
        <v>20</v>
      </c>
      <c r="H96" s="103">
        <v>10000</v>
      </c>
      <c r="I96" s="135"/>
      <c r="J96" s="135"/>
      <c r="K96" s="103">
        <f t="shared" ref="K96:K97" si="299">SUM(H96-I96+J96)</f>
        <v>10000</v>
      </c>
      <c r="L96" s="181">
        <f t="shared" si="262"/>
        <v>7637.5</v>
      </c>
      <c r="M96" s="103">
        <f>SUM(N96:AF96)</f>
        <v>2362.5</v>
      </c>
      <c r="N96" s="88">
        <v>0</v>
      </c>
      <c r="O96" s="88">
        <v>0</v>
      </c>
      <c r="P96" s="103">
        <v>0</v>
      </c>
      <c r="Q96" s="88">
        <v>0</v>
      </c>
      <c r="R96" s="103">
        <v>0</v>
      </c>
      <c r="S96" s="87"/>
      <c r="T96" s="87"/>
      <c r="U96" s="87"/>
      <c r="V96" s="103"/>
      <c r="W96" s="103"/>
      <c r="X96" s="103"/>
      <c r="Y96" s="103"/>
      <c r="Z96" s="103">
        <v>0</v>
      </c>
      <c r="AA96" s="103">
        <v>0</v>
      </c>
      <c r="AB96" s="103">
        <v>0</v>
      </c>
      <c r="AC96" s="103">
        <v>0</v>
      </c>
      <c r="AD96" s="103">
        <v>0</v>
      </c>
      <c r="AE96" s="103">
        <v>2362.5</v>
      </c>
      <c r="AF96" s="103">
        <v>0</v>
      </c>
    </row>
    <row r="97" spans="1:32" s="7" customFormat="1" ht="22.5" customHeight="1" x14ac:dyDescent="0.2">
      <c r="A97" s="99">
        <v>1</v>
      </c>
      <c r="B97" s="99">
        <v>3</v>
      </c>
      <c r="C97" s="100" t="s">
        <v>135</v>
      </c>
      <c r="D97" s="100" t="s">
        <v>131</v>
      </c>
      <c r="E97" s="100" t="s">
        <v>132</v>
      </c>
      <c r="F97" s="100" t="s">
        <v>131</v>
      </c>
      <c r="G97" s="166" t="s">
        <v>21</v>
      </c>
      <c r="H97" s="103">
        <v>10000</v>
      </c>
      <c r="I97" s="135"/>
      <c r="J97" s="135"/>
      <c r="K97" s="103">
        <f t="shared" si="299"/>
        <v>10000</v>
      </c>
      <c r="L97" s="181">
        <f t="shared" si="262"/>
        <v>10000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v>0</v>
      </c>
      <c r="W97" s="103">
        <v>0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v>0</v>
      </c>
      <c r="AD97" s="103">
        <v>0</v>
      </c>
      <c r="AE97" s="103">
        <v>0</v>
      </c>
      <c r="AF97" s="103">
        <v>0</v>
      </c>
    </row>
    <row r="98" spans="1:32" s="7" customFormat="1" ht="22.5" customHeight="1" x14ac:dyDescent="0.2">
      <c r="A98" s="179">
        <v>1</v>
      </c>
      <c r="B98" s="179">
        <v>3</v>
      </c>
      <c r="C98" s="180" t="s">
        <v>135</v>
      </c>
      <c r="D98" s="180" t="s">
        <v>131</v>
      </c>
      <c r="E98" s="180" t="s">
        <v>130</v>
      </c>
      <c r="F98" s="231" t="s">
        <v>22</v>
      </c>
      <c r="G98" s="231"/>
      <c r="H98" s="119">
        <f t="shared" ref="H98:J98" si="300">SUM(H99:H100)</f>
        <v>20000</v>
      </c>
      <c r="I98" s="119">
        <f t="shared" si="300"/>
        <v>0</v>
      </c>
      <c r="J98" s="119">
        <f t="shared" si="300"/>
        <v>0</v>
      </c>
      <c r="K98" s="119">
        <f>SUM(K99:K100)</f>
        <v>20000</v>
      </c>
      <c r="L98" s="138">
        <f t="shared" si="262"/>
        <v>20000</v>
      </c>
      <c r="M98" s="119">
        <f>SUM(N98:AF98)</f>
        <v>0</v>
      </c>
      <c r="N98" s="119">
        <f t="shared" ref="N98:W98" si="301">SUM(N99:N100)</f>
        <v>0</v>
      </c>
      <c r="O98" s="119">
        <f t="shared" si="301"/>
        <v>0</v>
      </c>
      <c r="P98" s="119">
        <f t="shared" si="301"/>
        <v>0</v>
      </c>
      <c r="Q98" s="119">
        <f t="shared" si="301"/>
        <v>0</v>
      </c>
      <c r="R98" s="119">
        <f t="shared" si="301"/>
        <v>0</v>
      </c>
      <c r="S98" s="119">
        <f t="shared" si="301"/>
        <v>0</v>
      </c>
      <c r="T98" s="119">
        <f t="shared" si="301"/>
        <v>0</v>
      </c>
      <c r="U98" s="119">
        <f t="shared" si="301"/>
        <v>0</v>
      </c>
      <c r="V98" s="119">
        <f t="shared" si="301"/>
        <v>0</v>
      </c>
      <c r="W98" s="119">
        <f t="shared" si="301"/>
        <v>0</v>
      </c>
      <c r="X98" s="119">
        <f t="shared" ref="X98" si="302">SUM(X99:X100)</f>
        <v>0</v>
      </c>
      <c r="Y98" s="119">
        <f t="shared" ref="Y98:Z98" si="303">SUM(Y99:Y100)</f>
        <v>0</v>
      </c>
      <c r="Z98" s="119">
        <f t="shared" si="303"/>
        <v>0</v>
      </c>
      <c r="AA98" s="119">
        <f t="shared" ref="AA98:AB98" si="304">SUM(AA99:AA100)</f>
        <v>0</v>
      </c>
      <c r="AB98" s="119">
        <f t="shared" si="304"/>
        <v>0</v>
      </c>
      <c r="AC98" s="119">
        <f t="shared" ref="AC98:AF98" si="305">SUM(AC99:AC100)</f>
        <v>0</v>
      </c>
      <c r="AD98" s="119">
        <f t="shared" si="305"/>
        <v>0</v>
      </c>
      <c r="AE98" s="119">
        <f t="shared" si="305"/>
        <v>0</v>
      </c>
      <c r="AF98" s="119">
        <f t="shared" si="305"/>
        <v>0</v>
      </c>
    </row>
    <row r="99" spans="1:32" s="7" customFormat="1" ht="22.5" customHeight="1" x14ac:dyDescent="0.2">
      <c r="A99" s="99">
        <v>1</v>
      </c>
      <c r="B99" s="99">
        <v>3</v>
      </c>
      <c r="C99" s="100" t="s">
        <v>135</v>
      </c>
      <c r="D99" s="100" t="s">
        <v>131</v>
      </c>
      <c r="E99" s="100" t="s">
        <v>130</v>
      </c>
      <c r="F99" s="100" t="s">
        <v>137</v>
      </c>
      <c r="G99" s="166" t="s">
        <v>23</v>
      </c>
      <c r="H99" s="103">
        <v>10000</v>
      </c>
      <c r="I99" s="135"/>
      <c r="J99" s="135"/>
      <c r="K99" s="103">
        <f t="shared" ref="K99:K100" si="306">SUM(H99-I99+J99)</f>
        <v>10000</v>
      </c>
      <c r="L99" s="181">
        <f t="shared" si="262"/>
        <v>10000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3">
        <v>0</v>
      </c>
    </row>
    <row r="100" spans="1:32" s="7" customFormat="1" ht="22.5" customHeight="1" x14ac:dyDescent="0.2">
      <c r="A100" s="99">
        <v>1</v>
      </c>
      <c r="B100" s="99">
        <v>3</v>
      </c>
      <c r="C100" s="100" t="s">
        <v>135</v>
      </c>
      <c r="D100" s="100" t="s">
        <v>131</v>
      </c>
      <c r="E100" s="100" t="s">
        <v>130</v>
      </c>
      <c r="F100" s="100">
        <v>90</v>
      </c>
      <c r="G100" s="166" t="s">
        <v>24</v>
      </c>
      <c r="H100" s="103">
        <v>10000</v>
      </c>
      <c r="I100" s="135"/>
      <c r="J100" s="135"/>
      <c r="K100" s="103">
        <f t="shared" si="306"/>
        <v>10000</v>
      </c>
      <c r="L100" s="181">
        <f t="shared" si="262"/>
        <v>10000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0</v>
      </c>
      <c r="AE100" s="103">
        <v>0</v>
      </c>
      <c r="AF100" s="103">
        <v>0</v>
      </c>
    </row>
    <row r="101" spans="1:32" s="7" customFormat="1" ht="22.5" customHeight="1" x14ac:dyDescent="0.2">
      <c r="A101" s="179">
        <v>1</v>
      </c>
      <c r="B101" s="179">
        <v>3</v>
      </c>
      <c r="C101" s="180" t="s">
        <v>135</v>
      </c>
      <c r="D101" s="180" t="s">
        <v>131</v>
      </c>
      <c r="E101" s="180" t="s">
        <v>133</v>
      </c>
      <c r="F101" s="231" t="s">
        <v>25</v>
      </c>
      <c r="G101" s="231"/>
      <c r="H101" s="119">
        <f t="shared" ref="H101:J101" si="307">SUM(H102:H103)</f>
        <v>510000</v>
      </c>
      <c r="I101" s="119">
        <f t="shared" si="307"/>
        <v>0</v>
      </c>
      <c r="J101" s="119">
        <f t="shared" si="307"/>
        <v>0</v>
      </c>
      <c r="K101" s="119">
        <f>SUM(K102:K103)</f>
        <v>510000</v>
      </c>
      <c r="L101" s="138">
        <f t="shared" si="262"/>
        <v>370694.95999999996</v>
      </c>
      <c r="M101" s="119">
        <f>SUM(N101:AF101)</f>
        <v>139305.04</v>
      </c>
      <c r="N101" s="119">
        <f t="shared" ref="N101:W101" si="308">SUM(N102:N103)</f>
        <v>0</v>
      </c>
      <c r="O101" s="119">
        <f t="shared" si="308"/>
        <v>2181.17</v>
      </c>
      <c r="P101" s="119">
        <f t="shared" si="308"/>
        <v>14281</v>
      </c>
      <c r="Q101" s="119">
        <f t="shared" si="308"/>
        <v>16655.64</v>
      </c>
      <c r="R101" s="119">
        <f t="shared" si="308"/>
        <v>3087.18</v>
      </c>
      <c r="S101" s="119">
        <f t="shared" si="308"/>
        <v>0</v>
      </c>
      <c r="T101" s="119">
        <f t="shared" si="308"/>
        <v>0</v>
      </c>
      <c r="U101" s="119">
        <f t="shared" si="308"/>
        <v>0</v>
      </c>
      <c r="V101" s="119">
        <f t="shared" si="308"/>
        <v>0</v>
      </c>
      <c r="W101" s="119">
        <f t="shared" si="308"/>
        <v>0</v>
      </c>
      <c r="X101" s="119">
        <f t="shared" ref="X101" si="309">SUM(X102:X103)</f>
        <v>0</v>
      </c>
      <c r="Y101" s="119">
        <f t="shared" ref="Y101:Z101" si="310">SUM(Y102:Y103)</f>
        <v>0</v>
      </c>
      <c r="Z101" s="119">
        <f t="shared" si="310"/>
        <v>46385.5</v>
      </c>
      <c r="AA101" s="119">
        <f t="shared" ref="AA101:AB101" si="311">SUM(AA102:AA103)</f>
        <v>7949.78</v>
      </c>
      <c r="AB101" s="119">
        <f t="shared" si="311"/>
        <v>2226.2199999999998</v>
      </c>
      <c r="AC101" s="119">
        <f t="shared" ref="AC101:AF101" si="312">SUM(AC102:AC103)</f>
        <v>16370.49</v>
      </c>
      <c r="AD101" s="119">
        <f t="shared" si="312"/>
        <v>11198.1</v>
      </c>
      <c r="AE101" s="119">
        <f t="shared" si="312"/>
        <v>18969.96</v>
      </c>
      <c r="AF101" s="119">
        <f t="shared" si="312"/>
        <v>0</v>
      </c>
    </row>
    <row r="102" spans="1:32" s="7" customFormat="1" ht="22.5" customHeight="1" x14ac:dyDescent="0.2">
      <c r="A102" s="99">
        <v>1</v>
      </c>
      <c r="B102" s="99">
        <v>3</v>
      </c>
      <c r="C102" s="100" t="s">
        <v>135</v>
      </c>
      <c r="D102" s="100" t="s">
        <v>131</v>
      </c>
      <c r="E102" s="100" t="s">
        <v>133</v>
      </c>
      <c r="F102" s="100" t="s">
        <v>137</v>
      </c>
      <c r="G102" s="166" t="s">
        <v>26</v>
      </c>
      <c r="H102" s="103">
        <v>500000</v>
      </c>
      <c r="I102" s="135"/>
      <c r="J102" s="103"/>
      <c r="K102" s="103">
        <f t="shared" ref="K102:K103" si="313">SUM(H102-I102+J102)</f>
        <v>500000</v>
      </c>
      <c r="L102" s="181">
        <f t="shared" si="262"/>
        <v>360694.95999999996</v>
      </c>
      <c r="M102" s="103">
        <f>SUM(N102:AF102)</f>
        <v>139305.04</v>
      </c>
      <c r="N102" s="88">
        <v>0</v>
      </c>
      <c r="O102" s="88">
        <v>2181.17</v>
      </c>
      <c r="P102" s="103">
        <v>14281</v>
      </c>
      <c r="Q102" s="103">
        <v>16655.64</v>
      </c>
      <c r="R102" s="103">
        <v>3087.18</v>
      </c>
      <c r="S102" s="103"/>
      <c r="T102" s="103"/>
      <c r="U102" s="103"/>
      <c r="V102" s="103"/>
      <c r="W102" s="103"/>
      <c r="X102" s="103"/>
      <c r="Y102" s="103"/>
      <c r="Z102" s="103">
        <v>46385.5</v>
      </c>
      <c r="AA102" s="103">
        <v>7949.78</v>
      </c>
      <c r="AB102" s="103">
        <v>2226.2199999999998</v>
      </c>
      <c r="AC102" s="103">
        <v>16370.49</v>
      </c>
      <c r="AD102" s="103">
        <v>11198.1</v>
      </c>
      <c r="AE102" s="103">
        <v>18969.96</v>
      </c>
      <c r="AF102" s="103">
        <v>0</v>
      </c>
    </row>
    <row r="103" spans="1:32" s="7" customFormat="1" ht="22.5" customHeight="1" x14ac:dyDescent="0.2">
      <c r="A103" s="99">
        <v>1</v>
      </c>
      <c r="B103" s="99">
        <v>3</v>
      </c>
      <c r="C103" s="100" t="s">
        <v>135</v>
      </c>
      <c r="D103" s="100" t="s">
        <v>131</v>
      </c>
      <c r="E103" s="100" t="s">
        <v>133</v>
      </c>
      <c r="F103" s="100">
        <v>90</v>
      </c>
      <c r="G103" s="166" t="s">
        <v>27</v>
      </c>
      <c r="H103" s="103">
        <v>10000</v>
      </c>
      <c r="I103" s="135"/>
      <c r="J103" s="135"/>
      <c r="K103" s="103">
        <f t="shared" si="313"/>
        <v>10000</v>
      </c>
      <c r="L103" s="181">
        <f t="shared" si="262"/>
        <v>10000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3">
        <v>0</v>
      </c>
    </row>
    <row r="104" spans="1:32" s="7" customFormat="1" ht="22.5" customHeight="1" x14ac:dyDescent="0.2">
      <c r="A104" s="179">
        <v>1</v>
      </c>
      <c r="B104" s="179">
        <v>3</v>
      </c>
      <c r="C104" s="182" t="s">
        <v>135</v>
      </c>
      <c r="D104" s="182" t="s">
        <v>131</v>
      </c>
      <c r="E104" s="182" t="s">
        <v>134</v>
      </c>
      <c r="F104" s="231" t="s">
        <v>186</v>
      </c>
      <c r="G104" s="231"/>
      <c r="H104" s="119">
        <f t="shared" ref="H104:J104" si="314">SUM(H105)</f>
        <v>0</v>
      </c>
      <c r="I104" s="119">
        <f t="shared" si="314"/>
        <v>0</v>
      </c>
      <c r="J104" s="119">
        <f t="shared" si="314"/>
        <v>0</v>
      </c>
      <c r="K104" s="119">
        <f>SUM(K105)</f>
        <v>0</v>
      </c>
      <c r="L104" s="138">
        <f t="shared" si="262"/>
        <v>0</v>
      </c>
      <c r="M104" s="119">
        <f>SUM(N104:AF104)</f>
        <v>0</v>
      </c>
      <c r="N104" s="119">
        <f t="shared" ref="N104:W104" si="315">SUM(N105)</f>
        <v>0</v>
      </c>
      <c r="O104" s="119">
        <f t="shared" si="315"/>
        <v>0</v>
      </c>
      <c r="P104" s="119">
        <f t="shared" si="315"/>
        <v>0</v>
      </c>
      <c r="Q104" s="119">
        <f t="shared" si="315"/>
        <v>0</v>
      </c>
      <c r="R104" s="103">
        <f t="shared" si="315"/>
        <v>0</v>
      </c>
      <c r="S104" s="119">
        <f t="shared" si="315"/>
        <v>0</v>
      </c>
      <c r="T104" s="119">
        <f t="shared" si="315"/>
        <v>0</v>
      </c>
      <c r="U104" s="119">
        <f t="shared" si="315"/>
        <v>0</v>
      </c>
      <c r="V104" s="119">
        <f t="shared" si="315"/>
        <v>0</v>
      </c>
      <c r="W104" s="119">
        <f t="shared" si="315"/>
        <v>0</v>
      </c>
      <c r="X104" s="119">
        <f t="shared" ref="X104" si="316">SUM(X105)</f>
        <v>0</v>
      </c>
      <c r="Y104" s="119">
        <f t="shared" ref="Y104:AF104" si="317">SUM(Y105)</f>
        <v>0</v>
      </c>
      <c r="Z104" s="103">
        <f t="shared" si="317"/>
        <v>0</v>
      </c>
      <c r="AA104" s="103">
        <f t="shared" si="317"/>
        <v>0</v>
      </c>
      <c r="AB104" s="103">
        <f t="shared" si="317"/>
        <v>0</v>
      </c>
      <c r="AC104" s="119">
        <f t="shared" si="317"/>
        <v>0</v>
      </c>
      <c r="AD104" s="119">
        <f t="shared" si="317"/>
        <v>0</v>
      </c>
      <c r="AE104" s="119">
        <f t="shared" si="317"/>
        <v>0</v>
      </c>
      <c r="AF104" s="119">
        <f t="shared" si="317"/>
        <v>0</v>
      </c>
    </row>
    <row r="105" spans="1:32" s="7" customFormat="1" ht="22.5" customHeight="1" x14ac:dyDescent="0.2">
      <c r="A105" s="99">
        <v>1</v>
      </c>
      <c r="B105" s="99">
        <v>3</v>
      </c>
      <c r="C105" s="100" t="s">
        <v>135</v>
      </c>
      <c r="D105" s="100" t="s">
        <v>131</v>
      </c>
      <c r="E105" s="100" t="s">
        <v>134</v>
      </c>
      <c r="F105" s="100" t="s">
        <v>137</v>
      </c>
      <c r="G105" s="166" t="s">
        <v>162</v>
      </c>
      <c r="H105" s="103">
        <v>0</v>
      </c>
      <c r="I105" s="135"/>
      <c r="J105" s="135"/>
      <c r="K105" s="103">
        <v>0</v>
      </c>
      <c r="L105" s="181">
        <f t="shared" si="262"/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3">
        <v>0</v>
      </c>
    </row>
    <row r="106" spans="1:32" s="7" customFormat="1" ht="22.5" customHeight="1" x14ac:dyDescent="0.2">
      <c r="A106" s="179">
        <v>1</v>
      </c>
      <c r="B106" s="179">
        <v>3</v>
      </c>
      <c r="C106" s="182" t="s">
        <v>135</v>
      </c>
      <c r="D106" s="182" t="s">
        <v>131</v>
      </c>
      <c r="E106" s="182" t="s">
        <v>139</v>
      </c>
      <c r="F106" s="231" t="s">
        <v>28</v>
      </c>
      <c r="G106" s="231"/>
      <c r="H106" s="119">
        <f t="shared" ref="H106:J106" si="318">SUM(H107)</f>
        <v>50000</v>
      </c>
      <c r="I106" s="119">
        <f t="shared" si="318"/>
        <v>0</v>
      </c>
      <c r="J106" s="119">
        <f t="shared" si="318"/>
        <v>50000</v>
      </c>
      <c r="K106" s="119">
        <f>SUM(K107)</f>
        <v>100000</v>
      </c>
      <c r="L106" s="138">
        <f t="shared" si="262"/>
        <v>28867.75</v>
      </c>
      <c r="M106" s="119">
        <f t="shared" ref="M106:M111" si="319">SUM(N106:AF106)</f>
        <v>71132.25</v>
      </c>
      <c r="N106" s="119">
        <f t="shared" ref="N106:W106" si="320">SUM(N107)</f>
        <v>0</v>
      </c>
      <c r="O106" s="119">
        <f t="shared" si="320"/>
        <v>1000</v>
      </c>
      <c r="P106" s="119">
        <f t="shared" si="320"/>
        <v>42247.02</v>
      </c>
      <c r="Q106" s="119">
        <f t="shared" si="320"/>
        <v>0</v>
      </c>
      <c r="R106" s="119">
        <f t="shared" si="320"/>
        <v>0</v>
      </c>
      <c r="S106" s="119">
        <f t="shared" si="320"/>
        <v>0</v>
      </c>
      <c r="T106" s="119">
        <f t="shared" si="320"/>
        <v>0</v>
      </c>
      <c r="U106" s="119">
        <f t="shared" si="320"/>
        <v>0</v>
      </c>
      <c r="V106" s="119">
        <f t="shared" si="320"/>
        <v>0</v>
      </c>
      <c r="W106" s="119">
        <f t="shared" si="320"/>
        <v>0</v>
      </c>
      <c r="X106" s="119">
        <f t="shared" ref="X106" si="321">SUM(X107)</f>
        <v>0</v>
      </c>
      <c r="Y106" s="119">
        <f t="shared" ref="Y106:AF106" si="322">SUM(Y107)</f>
        <v>0</v>
      </c>
      <c r="Z106" s="119">
        <f t="shared" si="322"/>
        <v>0</v>
      </c>
      <c r="AA106" s="119">
        <f t="shared" si="322"/>
        <v>19977.57</v>
      </c>
      <c r="AB106" s="119">
        <f t="shared" si="322"/>
        <v>1050</v>
      </c>
      <c r="AC106" s="119">
        <f t="shared" si="322"/>
        <v>6857.66</v>
      </c>
      <c r="AD106" s="119">
        <f t="shared" si="322"/>
        <v>0</v>
      </c>
      <c r="AE106" s="119">
        <f t="shared" si="322"/>
        <v>0</v>
      </c>
      <c r="AF106" s="119">
        <f t="shared" si="322"/>
        <v>0</v>
      </c>
    </row>
    <row r="107" spans="1:32" s="7" customFormat="1" ht="22.5" customHeight="1" x14ac:dyDescent="0.2">
      <c r="A107" s="99">
        <v>1</v>
      </c>
      <c r="B107" s="99">
        <v>3</v>
      </c>
      <c r="C107" s="100" t="s">
        <v>135</v>
      </c>
      <c r="D107" s="100" t="s">
        <v>131</v>
      </c>
      <c r="E107" s="100" t="s">
        <v>139</v>
      </c>
      <c r="F107" s="100">
        <v>90</v>
      </c>
      <c r="G107" s="166" t="s">
        <v>28</v>
      </c>
      <c r="H107" s="103">
        <v>50000</v>
      </c>
      <c r="I107" s="183"/>
      <c r="J107" s="183">
        <v>50000</v>
      </c>
      <c r="K107" s="103">
        <f>SUM(H107-I107+J107)</f>
        <v>100000</v>
      </c>
      <c r="L107" s="181">
        <f t="shared" si="262"/>
        <v>28867.75</v>
      </c>
      <c r="M107" s="103">
        <f t="shared" si="319"/>
        <v>71132.25</v>
      </c>
      <c r="N107" s="88">
        <v>0</v>
      </c>
      <c r="O107" s="88">
        <v>1000</v>
      </c>
      <c r="P107" s="103">
        <v>42247.02</v>
      </c>
      <c r="Q107" s="103">
        <v>0</v>
      </c>
      <c r="R107" s="103">
        <v>0</v>
      </c>
      <c r="S107" s="87"/>
      <c r="T107" s="87"/>
      <c r="U107" s="87"/>
      <c r="V107" s="87"/>
      <c r="W107" s="88"/>
      <c r="X107" s="87"/>
      <c r="Y107" s="88"/>
      <c r="Z107" s="103">
        <v>0</v>
      </c>
      <c r="AA107" s="103">
        <v>19977.57</v>
      </c>
      <c r="AB107" s="103">
        <v>1050</v>
      </c>
      <c r="AC107" s="103">
        <v>6857.66</v>
      </c>
      <c r="AD107" s="103">
        <v>0</v>
      </c>
      <c r="AE107" s="103">
        <v>0</v>
      </c>
      <c r="AF107" s="103">
        <v>0</v>
      </c>
    </row>
    <row r="108" spans="1:32" s="7" customFormat="1" ht="22.5" customHeight="1" x14ac:dyDescent="0.2">
      <c r="A108" s="178">
        <v>1</v>
      </c>
      <c r="B108" s="178">
        <v>3</v>
      </c>
      <c r="C108" s="184" t="s">
        <v>135</v>
      </c>
      <c r="D108" s="185" t="s">
        <v>135</v>
      </c>
      <c r="E108" s="234" t="s">
        <v>29</v>
      </c>
      <c r="F108" s="234"/>
      <c r="G108" s="234"/>
      <c r="H108" s="117">
        <f t="shared" ref="H108:J108" si="323">SUM(H109+H111+H113+H118)</f>
        <v>4105000</v>
      </c>
      <c r="I108" s="117">
        <f t="shared" si="323"/>
        <v>30000</v>
      </c>
      <c r="J108" s="117">
        <f t="shared" si="323"/>
        <v>580000</v>
      </c>
      <c r="K108" s="117">
        <f>SUM(K109+K111+K113+K118)</f>
        <v>4655000</v>
      </c>
      <c r="L108" s="171">
        <f t="shared" si="262"/>
        <v>2011028.6900000004</v>
      </c>
      <c r="M108" s="117">
        <f t="shared" si="319"/>
        <v>2643971.3099999996</v>
      </c>
      <c r="N108" s="117">
        <f t="shared" ref="N108:W108" si="324">SUM(N109+N111+N113+N118)</f>
        <v>308.5</v>
      </c>
      <c r="O108" s="117">
        <f t="shared" si="324"/>
        <v>2091.94</v>
      </c>
      <c r="P108" s="117">
        <f t="shared" si="324"/>
        <v>5116.5600000000004</v>
      </c>
      <c r="Q108" s="117">
        <f t="shared" si="324"/>
        <v>153246.98000000001</v>
      </c>
      <c r="R108" s="117">
        <f t="shared" si="324"/>
        <v>349517.04</v>
      </c>
      <c r="S108" s="117">
        <f t="shared" si="324"/>
        <v>0</v>
      </c>
      <c r="T108" s="117">
        <f t="shared" si="324"/>
        <v>0</v>
      </c>
      <c r="U108" s="117">
        <f t="shared" si="324"/>
        <v>0</v>
      </c>
      <c r="V108" s="117">
        <f t="shared" si="324"/>
        <v>0</v>
      </c>
      <c r="W108" s="117">
        <f t="shared" si="324"/>
        <v>0</v>
      </c>
      <c r="X108" s="117">
        <f t="shared" ref="X108" si="325">SUM(X109+X111+X113+X118)</f>
        <v>0</v>
      </c>
      <c r="Y108" s="117">
        <f t="shared" ref="Y108:Z108" si="326">SUM(Y109+Y111+Y113+Y118)</f>
        <v>0</v>
      </c>
      <c r="Z108" s="117">
        <f t="shared" si="326"/>
        <v>118998.03</v>
      </c>
      <c r="AA108" s="117">
        <f t="shared" ref="AA108:AB108" si="327">SUM(AA109+AA111+AA113+AA118)</f>
        <v>702100.25</v>
      </c>
      <c r="AB108" s="117">
        <f t="shared" si="327"/>
        <v>226177.45</v>
      </c>
      <c r="AC108" s="117">
        <f t="shared" ref="AC108:AF108" si="328">SUM(AC109+AC111+AC113+AC118)</f>
        <v>147382.41</v>
      </c>
      <c r="AD108" s="117">
        <f t="shared" si="328"/>
        <v>224208.91</v>
      </c>
      <c r="AE108" s="117">
        <f t="shared" si="328"/>
        <v>714823.24</v>
      </c>
      <c r="AF108" s="117">
        <f t="shared" si="328"/>
        <v>0</v>
      </c>
    </row>
    <row r="109" spans="1:32" s="7" customFormat="1" ht="22.5" customHeight="1" x14ac:dyDescent="0.2">
      <c r="A109" s="179">
        <v>1</v>
      </c>
      <c r="B109" s="179">
        <v>3</v>
      </c>
      <c r="C109" s="186" t="s">
        <v>135</v>
      </c>
      <c r="D109" s="187" t="s">
        <v>135</v>
      </c>
      <c r="E109" s="186" t="s">
        <v>137</v>
      </c>
      <c r="F109" s="233" t="s">
        <v>30</v>
      </c>
      <c r="G109" s="233"/>
      <c r="H109" s="119">
        <f t="shared" ref="H109:J109" si="329">SUM(H110)</f>
        <v>100000</v>
      </c>
      <c r="I109" s="119">
        <f t="shared" si="329"/>
        <v>30000</v>
      </c>
      <c r="J109" s="119">
        <f t="shared" si="329"/>
        <v>150000</v>
      </c>
      <c r="K109" s="119">
        <f>SUM(K110)</f>
        <v>220000</v>
      </c>
      <c r="L109" s="138">
        <f t="shared" si="262"/>
        <v>204211.16</v>
      </c>
      <c r="M109" s="119">
        <f t="shared" si="319"/>
        <v>15788.84</v>
      </c>
      <c r="N109" s="119">
        <f t="shared" ref="N109:W109" si="330">SUM(N110)</f>
        <v>308.5</v>
      </c>
      <c r="O109" s="119">
        <f t="shared" si="330"/>
        <v>2091.94</v>
      </c>
      <c r="P109" s="119">
        <f t="shared" si="330"/>
        <v>5116.5600000000004</v>
      </c>
      <c r="Q109" s="119">
        <f t="shared" si="330"/>
        <v>1544</v>
      </c>
      <c r="R109" s="119">
        <f t="shared" si="330"/>
        <v>1905.99</v>
      </c>
      <c r="S109" s="119">
        <f t="shared" si="330"/>
        <v>0</v>
      </c>
      <c r="T109" s="119">
        <f t="shared" si="330"/>
        <v>0</v>
      </c>
      <c r="U109" s="119">
        <f t="shared" si="330"/>
        <v>0</v>
      </c>
      <c r="V109" s="119">
        <f t="shared" si="330"/>
        <v>0</v>
      </c>
      <c r="W109" s="119">
        <f t="shared" si="330"/>
        <v>0</v>
      </c>
      <c r="X109" s="119">
        <f t="shared" ref="X109" si="331">SUM(X110)</f>
        <v>0</v>
      </c>
      <c r="Y109" s="119">
        <f t="shared" ref="Y109:AF109" si="332">SUM(Y110)</f>
        <v>0</v>
      </c>
      <c r="Z109" s="119">
        <f t="shared" si="332"/>
        <v>3091.91</v>
      </c>
      <c r="AA109" s="119">
        <f t="shared" si="332"/>
        <v>1228.94</v>
      </c>
      <c r="AB109" s="119">
        <f t="shared" si="332"/>
        <v>501</v>
      </c>
      <c r="AC109" s="119">
        <f t="shared" si="332"/>
        <v>0</v>
      </c>
      <c r="AD109" s="119">
        <f t="shared" si="332"/>
        <v>0</v>
      </c>
      <c r="AE109" s="119">
        <f t="shared" si="332"/>
        <v>0</v>
      </c>
      <c r="AF109" s="119">
        <f t="shared" si="332"/>
        <v>0</v>
      </c>
    </row>
    <row r="110" spans="1:32" s="7" customFormat="1" ht="22.5" customHeight="1" x14ac:dyDescent="0.2">
      <c r="A110" s="99">
        <v>1</v>
      </c>
      <c r="B110" s="99">
        <v>3</v>
      </c>
      <c r="C110" s="188" t="s">
        <v>135</v>
      </c>
      <c r="D110" s="189" t="s">
        <v>135</v>
      </c>
      <c r="E110" s="188" t="s">
        <v>137</v>
      </c>
      <c r="F110" s="189" t="s">
        <v>137</v>
      </c>
      <c r="G110" s="167" t="s">
        <v>30</v>
      </c>
      <c r="H110" s="103">
        <v>100000</v>
      </c>
      <c r="I110" s="183">
        <v>30000</v>
      </c>
      <c r="J110" s="103">
        <v>150000</v>
      </c>
      <c r="K110" s="103">
        <f>SUM(H110-I110+J110)</f>
        <v>220000</v>
      </c>
      <c r="L110" s="181">
        <f t="shared" si="262"/>
        <v>204211.16</v>
      </c>
      <c r="M110" s="103">
        <f t="shared" si="319"/>
        <v>15788.84</v>
      </c>
      <c r="N110" s="88">
        <v>308.5</v>
      </c>
      <c r="O110" s="103">
        <v>2091.94</v>
      </c>
      <c r="P110" s="103">
        <v>5116.5600000000004</v>
      </c>
      <c r="Q110" s="103">
        <v>1544</v>
      </c>
      <c r="R110" s="103">
        <v>1905.99</v>
      </c>
      <c r="S110" s="87"/>
      <c r="T110" s="87"/>
      <c r="U110" s="87"/>
      <c r="V110" s="103"/>
      <c r="W110" s="88"/>
      <c r="X110" s="103"/>
      <c r="Y110" s="87"/>
      <c r="Z110" s="103">
        <v>3091.91</v>
      </c>
      <c r="AA110" s="103">
        <v>1228.94</v>
      </c>
      <c r="AB110" s="103">
        <v>501</v>
      </c>
      <c r="AC110" s="103">
        <v>0</v>
      </c>
      <c r="AD110" s="103">
        <v>0</v>
      </c>
      <c r="AE110" s="103">
        <v>0</v>
      </c>
      <c r="AF110" s="103">
        <v>0</v>
      </c>
    </row>
    <row r="111" spans="1:32" s="7" customFormat="1" ht="22.5" customHeight="1" x14ac:dyDescent="0.2">
      <c r="A111" s="179">
        <v>1</v>
      </c>
      <c r="B111" s="179">
        <v>3</v>
      </c>
      <c r="C111" s="186" t="s">
        <v>135</v>
      </c>
      <c r="D111" s="187" t="s">
        <v>135</v>
      </c>
      <c r="E111" s="186" t="s">
        <v>131</v>
      </c>
      <c r="F111" s="233" t="s">
        <v>31</v>
      </c>
      <c r="G111" s="233"/>
      <c r="H111" s="119">
        <f t="shared" ref="H111:J111" si="333">SUM(H112)</f>
        <v>5000</v>
      </c>
      <c r="I111" s="119">
        <f t="shared" si="333"/>
        <v>0</v>
      </c>
      <c r="J111" s="119">
        <f t="shared" si="333"/>
        <v>0</v>
      </c>
      <c r="K111" s="119">
        <f>SUM(K112)</f>
        <v>5000</v>
      </c>
      <c r="L111" s="138">
        <f t="shared" si="262"/>
        <v>5000</v>
      </c>
      <c r="M111" s="119">
        <f t="shared" si="319"/>
        <v>0</v>
      </c>
      <c r="N111" s="119">
        <f t="shared" ref="N111:V111" si="334">SUM(N112)</f>
        <v>0</v>
      </c>
      <c r="O111" s="119">
        <f t="shared" si="334"/>
        <v>0</v>
      </c>
      <c r="P111" s="119">
        <f t="shared" si="334"/>
        <v>0</v>
      </c>
      <c r="Q111" s="119">
        <f t="shared" si="334"/>
        <v>0</v>
      </c>
      <c r="R111" s="119">
        <f t="shared" si="334"/>
        <v>0</v>
      </c>
      <c r="S111" s="119">
        <f t="shared" si="334"/>
        <v>0</v>
      </c>
      <c r="T111" s="119">
        <f t="shared" si="334"/>
        <v>0</v>
      </c>
      <c r="U111" s="119">
        <f t="shared" si="334"/>
        <v>0</v>
      </c>
      <c r="V111" s="119">
        <f t="shared" si="334"/>
        <v>0</v>
      </c>
      <c r="W111" s="119">
        <f t="shared" ref="W111" si="335">SUM(W112)</f>
        <v>0</v>
      </c>
      <c r="X111" s="119">
        <f t="shared" ref="X111" si="336">SUM(X112)</f>
        <v>0</v>
      </c>
      <c r="Y111" s="119">
        <f t="shared" ref="Y111:AF111" si="337">SUM(Y112)</f>
        <v>0</v>
      </c>
      <c r="Z111" s="119">
        <f t="shared" si="337"/>
        <v>0</v>
      </c>
      <c r="AA111" s="119">
        <f t="shared" si="337"/>
        <v>0</v>
      </c>
      <c r="AB111" s="119">
        <f t="shared" si="337"/>
        <v>0</v>
      </c>
      <c r="AC111" s="119">
        <f t="shared" si="337"/>
        <v>0</v>
      </c>
      <c r="AD111" s="119">
        <f t="shared" si="337"/>
        <v>0</v>
      </c>
      <c r="AE111" s="119">
        <f t="shared" si="337"/>
        <v>0</v>
      </c>
      <c r="AF111" s="119">
        <f t="shared" si="337"/>
        <v>0</v>
      </c>
    </row>
    <row r="112" spans="1:32" s="7" customFormat="1" ht="22.5" customHeight="1" x14ac:dyDescent="0.2">
      <c r="A112" s="99">
        <v>1</v>
      </c>
      <c r="B112" s="99">
        <v>3</v>
      </c>
      <c r="C112" s="188" t="s">
        <v>135</v>
      </c>
      <c r="D112" s="189" t="s">
        <v>135</v>
      </c>
      <c r="E112" s="188" t="s">
        <v>131</v>
      </c>
      <c r="F112" s="189" t="s">
        <v>137</v>
      </c>
      <c r="G112" s="167" t="s">
        <v>31</v>
      </c>
      <c r="H112" s="103">
        <v>5000</v>
      </c>
      <c r="I112" s="120"/>
      <c r="J112" s="120"/>
      <c r="K112" s="103">
        <f>SUM(H112-I112+J112)</f>
        <v>5000</v>
      </c>
      <c r="L112" s="181">
        <f t="shared" si="262"/>
        <v>5000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v>0</v>
      </c>
      <c r="W112" s="103">
        <v>0</v>
      </c>
      <c r="X112" s="103">
        <v>0</v>
      </c>
      <c r="Y112" s="103">
        <v>0</v>
      </c>
      <c r="Z112" s="103">
        <v>0</v>
      </c>
      <c r="AA112" s="103">
        <v>0</v>
      </c>
      <c r="AB112" s="103">
        <v>0</v>
      </c>
      <c r="AC112" s="103">
        <v>0</v>
      </c>
      <c r="AD112" s="103">
        <v>0</v>
      </c>
      <c r="AE112" s="103">
        <v>0</v>
      </c>
      <c r="AF112" s="103">
        <v>0</v>
      </c>
    </row>
    <row r="113" spans="1:32" s="7" customFormat="1" ht="22.5" customHeight="1" x14ac:dyDescent="0.2">
      <c r="A113" s="179">
        <v>1</v>
      </c>
      <c r="B113" s="179">
        <v>3</v>
      </c>
      <c r="C113" s="186" t="s">
        <v>135</v>
      </c>
      <c r="D113" s="187" t="s">
        <v>135</v>
      </c>
      <c r="E113" s="186" t="s">
        <v>135</v>
      </c>
      <c r="F113" s="233" t="s">
        <v>32</v>
      </c>
      <c r="G113" s="233"/>
      <c r="H113" s="119">
        <f t="shared" ref="H113:J113" si="338">SUM(H114)</f>
        <v>0</v>
      </c>
      <c r="I113" s="119">
        <f t="shared" si="338"/>
        <v>0</v>
      </c>
      <c r="J113" s="119">
        <f t="shared" si="338"/>
        <v>430000</v>
      </c>
      <c r="K113" s="119">
        <f>SUM(K114)</f>
        <v>430000</v>
      </c>
      <c r="L113" s="138">
        <f t="shared" si="262"/>
        <v>11737.650000000023</v>
      </c>
      <c r="M113" s="119">
        <f>SUM(N113:AF113)</f>
        <v>418262.35</v>
      </c>
      <c r="N113" s="119">
        <f t="shared" ref="N113:V113" si="339">SUM(N114)</f>
        <v>0</v>
      </c>
      <c r="O113" s="119">
        <f t="shared" si="339"/>
        <v>0</v>
      </c>
      <c r="P113" s="119">
        <f t="shared" si="339"/>
        <v>0</v>
      </c>
      <c r="Q113" s="119">
        <f t="shared" si="339"/>
        <v>0</v>
      </c>
      <c r="R113" s="119">
        <f t="shared" si="339"/>
        <v>0</v>
      </c>
      <c r="S113" s="119">
        <f t="shared" si="339"/>
        <v>0</v>
      </c>
      <c r="T113" s="119">
        <f t="shared" si="339"/>
        <v>0</v>
      </c>
      <c r="U113" s="119">
        <f t="shared" si="339"/>
        <v>0</v>
      </c>
      <c r="V113" s="119">
        <f t="shared" si="339"/>
        <v>0</v>
      </c>
      <c r="W113" s="119">
        <f t="shared" ref="W113" si="340">SUM(W114)</f>
        <v>0</v>
      </c>
      <c r="X113" s="119">
        <f t="shared" ref="X113" si="341">SUM(X114)</f>
        <v>0</v>
      </c>
      <c r="Y113" s="119">
        <f t="shared" ref="Y113:AF113" si="342">SUM(Y114)</f>
        <v>0</v>
      </c>
      <c r="Z113" s="119">
        <f t="shared" si="342"/>
        <v>0</v>
      </c>
      <c r="AA113" s="119">
        <f t="shared" si="342"/>
        <v>0</v>
      </c>
      <c r="AB113" s="119">
        <f t="shared" si="342"/>
        <v>0</v>
      </c>
      <c r="AC113" s="119">
        <f t="shared" si="342"/>
        <v>0</v>
      </c>
      <c r="AD113" s="119">
        <f t="shared" si="342"/>
        <v>0</v>
      </c>
      <c r="AE113" s="119">
        <f t="shared" si="342"/>
        <v>418262.35</v>
      </c>
      <c r="AF113" s="119">
        <f t="shared" si="342"/>
        <v>0</v>
      </c>
    </row>
    <row r="114" spans="1:32" s="7" customFormat="1" ht="22.5" customHeight="1" x14ac:dyDescent="0.2">
      <c r="A114" s="99">
        <v>1</v>
      </c>
      <c r="B114" s="99">
        <v>3</v>
      </c>
      <c r="C114" s="188" t="s">
        <v>135</v>
      </c>
      <c r="D114" s="189" t="s">
        <v>135</v>
      </c>
      <c r="E114" s="188" t="s">
        <v>135</v>
      </c>
      <c r="F114" s="189" t="s">
        <v>137</v>
      </c>
      <c r="G114" s="167" t="s">
        <v>32</v>
      </c>
      <c r="H114" s="103">
        <v>0</v>
      </c>
      <c r="I114" s="120"/>
      <c r="J114" s="183">
        <v>430000</v>
      </c>
      <c r="K114" s="103">
        <f>SUM(H114-I114+J114)</f>
        <v>430000</v>
      </c>
      <c r="L114" s="181">
        <f t="shared" si="262"/>
        <v>11737.650000000023</v>
      </c>
      <c r="M114" s="103">
        <f>SUM(AD114:AF114)</f>
        <v>418262.35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v>0</v>
      </c>
      <c r="W114" s="103">
        <v>0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v>0</v>
      </c>
      <c r="AD114" s="103">
        <v>0</v>
      </c>
      <c r="AE114" s="103">
        <v>418262.35</v>
      </c>
      <c r="AF114" s="103">
        <v>0</v>
      </c>
    </row>
    <row r="115" spans="1:32" s="7" customFormat="1" ht="22.5" customHeight="1" x14ac:dyDescent="0.2">
      <c r="A115" s="11"/>
      <c r="B115" s="11"/>
      <c r="C115" s="12"/>
      <c r="D115" s="13"/>
      <c r="E115" s="12"/>
      <c r="F115" s="13"/>
      <c r="G115" s="14"/>
      <c r="H115" s="122"/>
      <c r="I115" s="122"/>
      <c r="J115" s="122"/>
      <c r="K115" s="123"/>
      <c r="L115" s="142"/>
      <c r="M115" s="123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</row>
    <row r="116" spans="1:32" s="7" customFormat="1" ht="22.5" customHeight="1" x14ac:dyDescent="0.2">
      <c r="A116" s="275" t="s">
        <v>0</v>
      </c>
      <c r="B116" s="276"/>
      <c r="C116" s="271" t="s">
        <v>1</v>
      </c>
      <c r="D116" s="272"/>
      <c r="E116" s="272"/>
      <c r="F116" s="273"/>
      <c r="G116" s="225" t="s">
        <v>190</v>
      </c>
      <c r="H116" s="209" t="s">
        <v>226</v>
      </c>
      <c r="I116" s="209" t="s">
        <v>219</v>
      </c>
      <c r="J116" s="209" t="s">
        <v>220</v>
      </c>
      <c r="K116" s="206" t="s">
        <v>227</v>
      </c>
      <c r="L116" s="214" t="s">
        <v>217</v>
      </c>
      <c r="M116" s="224" t="s">
        <v>218</v>
      </c>
      <c r="N116" s="213" t="s">
        <v>205</v>
      </c>
      <c r="O116" s="213" t="s">
        <v>206</v>
      </c>
      <c r="P116" s="213" t="s">
        <v>207</v>
      </c>
      <c r="Q116" s="213" t="s">
        <v>208</v>
      </c>
      <c r="R116" s="212" t="s">
        <v>209</v>
      </c>
      <c r="S116" s="206" t="s">
        <v>210</v>
      </c>
      <c r="T116" s="206" t="s">
        <v>211</v>
      </c>
      <c r="U116" s="206" t="s">
        <v>212</v>
      </c>
      <c r="V116" s="206" t="s">
        <v>213</v>
      </c>
      <c r="W116" s="206" t="s">
        <v>214</v>
      </c>
      <c r="X116" s="206" t="s">
        <v>215</v>
      </c>
      <c r="Y116" s="206" t="s">
        <v>216</v>
      </c>
      <c r="Z116" s="212" t="s">
        <v>210</v>
      </c>
      <c r="AA116" s="212" t="s">
        <v>211</v>
      </c>
      <c r="AB116" s="212" t="s">
        <v>212</v>
      </c>
      <c r="AC116" s="212" t="s">
        <v>213</v>
      </c>
      <c r="AD116" s="212" t="s">
        <v>221</v>
      </c>
      <c r="AE116" s="212" t="s">
        <v>215</v>
      </c>
      <c r="AF116" s="212" t="s">
        <v>216</v>
      </c>
    </row>
    <row r="117" spans="1:32" s="7" customFormat="1" ht="22.5" customHeight="1" x14ac:dyDescent="0.2">
      <c r="A117" s="96" t="s">
        <v>2</v>
      </c>
      <c r="B117" s="96" t="s">
        <v>3</v>
      </c>
      <c r="C117" s="97" t="s">
        <v>2</v>
      </c>
      <c r="D117" s="97" t="s">
        <v>3</v>
      </c>
      <c r="E117" s="97" t="s">
        <v>4</v>
      </c>
      <c r="F117" s="98" t="s">
        <v>5</v>
      </c>
      <c r="G117" s="226"/>
      <c r="H117" s="210"/>
      <c r="I117" s="210"/>
      <c r="J117" s="210"/>
      <c r="K117" s="211"/>
      <c r="L117" s="215"/>
      <c r="M117" s="210"/>
      <c r="N117" s="207"/>
      <c r="O117" s="207"/>
      <c r="P117" s="207"/>
      <c r="Q117" s="207"/>
      <c r="R117" s="212"/>
      <c r="S117" s="207"/>
      <c r="T117" s="207"/>
      <c r="U117" s="207"/>
      <c r="V117" s="207"/>
      <c r="W117" s="207"/>
      <c r="X117" s="207"/>
      <c r="Y117" s="207"/>
      <c r="Z117" s="212"/>
      <c r="AA117" s="212"/>
      <c r="AB117" s="212"/>
      <c r="AC117" s="212"/>
      <c r="AD117" s="212"/>
      <c r="AE117" s="212"/>
      <c r="AF117" s="212"/>
    </row>
    <row r="118" spans="1:32" s="7" customFormat="1" ht="22.5" customHeight="1" x14ac:dyDescent="0.2">
      <c r="A118" s="65">
        <v>1</v>
      </c>
      <c r="B118" s="65">
        <v>3</v>
      </c>
      <c r="C118" s="55" t="s">
        <v>135</v>
      </c>
      <c r="D118" s="56" t="s">
        <v>135</v>
      </c>
      <c r="E118" s="55" t="s">
        <v>130</v>
      </c>
      <c r="F118" s="235" t="s">
        <v>33</v>
      </c>
      <c r="G118" s="236"/>
      <c r="H118" s="129">
        <f t="shared" ref="H118:J118" si="343">SUM(H119:H120)</f>
        <v>4000000</v>
      </c>
      <c r="I118" s="129">
        <f t="shared" si="343"/>
        <v>0</v>
      </c>
      <c r="J118" s="129">
        <f t="shared" si="343"/>
        <v>0</v>
      </c>
      <c r="K118" s="129">
        <f>SUM(K119:K120)</f>
        <v>4000000</v>
      </c>
      <c r="L118" s="130">
        <f t="shared" ref="L118:L153" si="344">SUM(K118-M118)</f>
        <v>1790079.8800000004</v>
      </c>
      <c r="M118" s="129">
        <f>SUM(N118:AF118)</f>
        <v>2209920.1199999996</v>
      </c>
      <c r="N118" s="119">
        <f t="shared" ref="N118:W118" si="345">SUM(N119:N120)</f>
        <v>0</v>
      </c>
      <c r="O118" s="119">
        <f t="shared" si="345"/>
        <v>0</v>
      </c>
      <c r="P118" s="119">
        <f t="shared" si="345"/>
        <v>0</v>
      </c>
      <c r="Q118" s="41">
        <f t="shared" si="345"/>
        <v>151702.98000000001</v>
      </c>
      <c r="R118" s="119">
        <f t="shared" si="345"/>
        <v>347611.05</v>
      </c>
      <c r="S118" s="41">
        <f t="shared" si="345"/>
        <v>0</v>
      </c>
      <c r="T118" s="41">
        <f t="shared" si="345"/>
        <v>0</v>
      </c>
      <c r="U118" s="41">
        <f t="shared" si="345"/>
        <v>0</v>
      </c>
      <c r="V118" s="41">
        <f t="shared" si="345"/>
        <v>0</v>
      </c>
      <c r="W118" s="41">
        <f t="shared" si="345"/>
        <v>0</v>
      </c>
      <c r="X118" s="44">
        <f t="shared" ref="X118" si="346">SUM(X119:X120)</f>
        <v>0</v>
      </c>
      <c r="Y118" s="44">
        <f t="shared" ref="Y118:Z118" si="347">SUM(Y119:Y120)</f>
        <v>0</v>
      </c>
      <c r="Z118" s="119">
        <f t="shared" si="347"/>
        <v>115906.12</v>
      </c>
      <c r="AA118" s="119">
        <f t="shared" ref="AA118:AB118" si="348">SUM(AA119:AA120)</f>
        <v>700871.31</v>
      </c>
      <c r="AB118" s="119">
        <f t="shared" si="348"/>
        <v>225676.45</v>
      </c>
      <c r="AC118" s="119">
        <f t="shared" ref="AC118:AF118" si="349">SUM(AC119:AC120)</f>
        <v>147382.41</v>
      </c>
      <c r="AD118" s="119">
        <f t="shared" si="349"/>
        <v>224208.91</v>
      </c>
      <c r="AE118" s="119">
        <f t="shared" si="349"/>
        <v>296560.89</v>
      </c>
      <c r="AF118" s="119">
        <f t="shared" si="349"/>
        <v>0</v>
      </c>
    </row>
    <row r="119" spans="1:32" s="7" customFormat="1" ht="22.5" customHeight="1" x14ac:dyDescent="0.2">
      <c r="A119" s="60">
        <v>1</v>
      </c>
      <c r="B119" s="60">
        <v>3</v>
      </c>
      <c r="C119" s="75" t="s">
        <v>135</v>
      </c>
      <c r="D119" s="76" t="s">
        <v>135</v>
      </c>
      <c r="E119" s="75" t="s">
        <v>130</v>
      </c>
      <c r="F119" s="76" t="s">
        <v>137</v>
      </c>
      <c r="G119" s="66" t="s">
        <v>34</v>
      </c>
      <c r="H119" s="126">
        <v>4000000</v>
      </c>
      <c r="I119" s="126"/>
      <c r="J119" s="126"/>
      <c r="K119" s="126">
        <f>SUM(H119-I119+J119)</f>
        <v>4000000</v>
      </c>
      <c r="L119" s="112">
        <f t="shared" si="344"/>
        <v>1790079.8800000004</v>
      </c>
      <c r="M119" s="121">
        <f>SUM(N119:AF119)</f>
        <v>2209920.1199999996</v>
      </c>
      <c r="N119" s="88">
        <v>0</v>
      </c>
      <c r="O119" s="88">
        <v>0</v>
      </c>
      <c r="P119" s="88">
        <v>0</v>
      </c>
      <c r="Q119" s="88">
        <v>151702.98000000001</v>
      </c>
      <c r="R119" s="103">
        <v>347611.05</v>
      </c>
      <c r="S119" s="87"/>
      <c r="T119" s="87"/>
      <c r="U119" s="87"/>
      <c r="V119" s="42"/>
      <c r="W119" s="42"/>
      <c r="X119" s="45"/>
      <c r="Y119" s="45"/>
      <c r="Z119" s="103">
        <v>115906.12</v>
      </c>
      <c r="AA119" s="103">
        <v>700871.31</v>
      </c>
      <c r="AB119" s="103">
        <v>225676.45</v>
      </c>
      <c r="AC119" s="103">
        <v>147382.41</v>
      </c>
      <c r="AD119" s="103">
        <v>224208.91</v>
      </c>
      <c r="AE119" s="103">
        <v>296560.89</v>
      </c>
      <c r="AF119" s="103">
        <v>0</v>
      </c>
    </row>
    <row r="120" spans="1:32" s="7" customFormat="1" ht="22.5" customHeight="1" x14ac:dyDescent="0.2">
      <c r="A120" s="60">
        <v>1</v>
      </c>
      <c r="B120" s="60">
        <v>3</v>
      </c>
      <c r="C120" s="77" t="s">
        <v>135</v>
      </c>
      <c r="D120" s="78" t="s">
        <v>135</v>
      </c>
      <c r="E120" s="77" t="s">
        <v>130</v>
      </c>
      <c r="F120" s="78" t="s">
        <v>131</v>
      </c>
      <c r="G120" s="66" t="s">
        <v>35</v>
      </c>
      <c r="H120" s="126">
        <v>0</v>
      </c>
      <c r="I120" s="120"/>
      <c r="J120" s="120"/>
      <c r="K120" s="126">
        <v>0</v>
      </c>
      <c r="L120" s="112">
        <f t="shared" si="344"/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v>0</v>
      </c>
      <c r="AD120" s="103">
        <v>0</v>
      </c>
      <c r="AE120" s="103">
        <v>0</v>
      </c>
      <c r="AF120" s="103">
        <v>0</v>
      </c>
    </row>
    <row r="121" spans="1:32" s="7" customFormat="1" ht="22.5" customHeight="1" x14ac:dyDescent="0.2">
      <c r="A121" s="48">
        <v>1</v>
      </c>
      <c r="B121" s="48">
        <v>3</v>
      </c>
      <c r="C121" s="49" t="s">
        <v>135</v>
      </c>
      <c r="D121" s="50" t="s">
        <v>132</v>
      </c>
      <c r="E121" s="237" t="s">
        <v>180</v>
      </c>
      <c r="F121" s="237"/>
      <c r="G121" s="237"/>
      <c r="H121" s="133">
        <f t="shared" ref="H121:J121" si="350">SUM(H122+H126)</f>
        <v>130000</v>
      </c>
      <c r="I121" s="133">
        <f t="shared" si="350"/>
        <v>0</v>
      </c>
      <c r="J121" s="133">
        <f t="shared" si="350"/>
        <v>200000</v>
      </c>
      <c r="K121" s="133">
        <f>SUM(K122+K126)</f>
        <v>330000</v>
      </c>
      <c r="L121" s="134">
        <f t="shared" si="344"/>
        <v>149967.99000000002</v>
      </c>
      <c r="M121" s="133">
        <f>SUM(N121:AF121)</f>
        <v>180032.00999999998</v>
      </c>
      <c r="N121" s="117">
        <f t="shared" ref="N121:W121" si="351">SUM(N122+N126)</f>
        <v>290.33999999999997</v>
      </c>
      <c r="O121" s="117">
        <f t="shared" si="351"/>
        <v>643.54</v>
      </c>
      <c r="P121" s="117">
        <f t="shared" si="351"/>
        <v>776.73</v>
      </c>
      <c r="Q121" s="40">
        <f t="shared" si="351"/>
        <v>100.87</v>
      </c>
      <c r="R121" s="117">
        <f t="shared" si="351"/>
        <v>307.79000000000002</v>
      </c>
      <c r="S121" s="40">
        <f t="shared" si="351"/>
        <v>0</v>
      </c>
      <c r="T121" s="40">
        <f t="shared" si="351"/>
        <v>0</v>
      </c>
      <c r="U121" s="40">
        <f t="shared" si="351"/>
        <v>0</v>
      </c>
      <c r="V121" s="40">
        <f t="shared" si="351"/>
        <v>0</v>
      </c>
      <c r="W121" s="40">
        <f t="shared" si="351"/>
        <v>0</v>
      </c>
      <c r="X121" s="43">
        <f t="shared" ref="X121" si="352">SUM(X122+X126)</f>
        <v>0</v>
      </c>
      <c r="Y121" s="43">
        <f t="shared" ref="Y121:Z121" si="353">SUM(Y122+Y126)</f>
        <v>0</v>
      </c>
      <c r="Z121" s="117">
        <f t="shared" si="353"/>
        <v>171421.3</v>
      </c>
      <c r="AA121" s="117">
        <f t="shared" ref="AA121:AB121" si="354">SUM(AA122+AA126)</f>
        <v>1343.66</v>
      </c>
      <c r="AB121" s="117">
        <f t="shared" si="354"/>
        <v>798.15</v>
      </c>
      <c r="AC121" s="117">
        <f t="shared" ref="AC121:AF121" si="355">SUM(AC122+AC126)</f>
        <v>873.76</v>
      </c>
      <c r="AD121" s="117">
        <f t="shared" si="355"/>
        <v>2679.6</v>
      </c>
      <c r="AE121" s="117">
        <f t="shared" si="355"/>
        <v>796.27</v>
      </c>
      <c r="AF121" s="117">
        <f t="shared" si="355"/>
        <v>0</v>
      </c>
    </row>
    <row r="122" spans="1:32" s="7" customFormat="1" ht="22.5" customHeight="1" x14ac:dyDescent="0.2">
      <c r="A122" s="65">
        <v>1</v>
      </c>
      <c r="B122" s="65">
        <v>3</v>
      </c>
      <c r="C122" s="55" t="s">
        <v>135</v>
      </c>
      <c r="D122" s="56" t="s">
        <v>132</v>
      </c>
      <c r="E122" s="29" t="s">
        <v>131</v>
      </c>
      <c r="F122" s="238" t="s">
        <v>36</v>
      </c>
      <c r="G122" s="238"/>
      <c r="H122" s="44">
        <f t="shared" ref="H122:J122" si="356">SUM(H123:H125)</f>
        <v>20000</v>
      </c>
      <c r="I122" s="44">
        <f t="shared" si="356"/>
        <v>0</v>
      </c>
      <c r="J122" s="44">
        <f t="shared" si="356"/>
        <v>200000</v>
      </c>
      <c r="K122" s="44">
        <f>SUM(K123:K125)</f>
        <v>220000</v>
      </c>
      <c r="L122" s="118">
        <f t="shared" si="344"/>
        <v>46699.300000000017</v>
      </c>
      <c r="M122" s="44">
        <f>SUM(N122:AF122)</f>
        <v>173300.69999999998</v>
      </c>
      <c r="N122" s="119">
        <f t="shared" ref="N122:V122" si="357">SUM(N123:N125)</f>
        <v>0</v>
      </c>
      <c r="O122" s="88">
        <f t="shared" si="357"/>
        <v>0</v>
      </c>
      <c r="P122" s="119">
        <f t="shared" si="357"/>
        <v>449.87</v>
      </c>
      <c r="Q122" s="41">
        <f t="shared" si="357"/>
        <v>0</v>
      </c>
      <c r="R122" s="119">
        <f t="shared" si="357"/>
        <v>0</v>
      </c>
      <c r="S122" s="41">
        <f t="shared" si="357"/>
        <v>0</v>
      </c>
      <c r="T122" s="41">
        <f t="shared" si="357"/>
        <v>0</v>
      </c>
      <c r="U122" s="41">
        <f t="shared" si="357"/>
        <v>0</v>
      </c>
      <c r="V122" s="41">
        <f t="shared" si="357"/>
        <v>0</v>
      </c>
      <c r="W122" s="41">
        <f t="shared" ref="W122" si="358">SUM(W123:W125)</f>
        <v>0</v>
      </c>
      <c r="X122" s="44">
        <f t="shared" ref="X122" si="359">SUM(X123:X125)</f>
        <v>0</v>
      </c>
      <c r="Y122" s="44">
        <f t="shared" ref="Y122:Z122" si="360">SUM(Y123:Y125)</f>
        <v>0</v>
      </c>
      <c r="Z122" s="119">
        <f t="shared" si="360"/>
        <v>170720.86</v>
      </c>
      <c r="AA122" s="119">
        <f t="shared" ref="AA122:AB122" si="361">SUM(AA123:AA125)</f>
        <v>0</v>
      </c>
      <c r="AB122" s="119">
        <f t="shared" si="361"/>
        <v>0</v>
      </c>
      <c r="AC122" s="119">
        <f t="shared" ref="AC122:AF122" si="362">SUM(AC123:AC125)</f>
        <v>253.37</v>
      </c>
      <c r="AD122" s="119">
        <f t="shared" si="362"/>
        <v>1876.6</v>
      </c>
      <c r="AE122" s="119">
        <f t="shared" si="362"/>
        <v>0</v>
      </c>
      <c r="AF122" s="119">
        <f t="shared" si="362"/>
        <v>0</v>
      </c>
    </row>
    <row r="123" spans="1:32" s="7" customFormat="1" ht="22.5" customHeight="1" x14ac:dyDescent="0.2">
      <c r="A123" s="2">
        <v>1</v>
      </c>
      <c r="B123" s="2">
        <v>3</v>
      </c>
      <c r="C123" s="58" t="s">
        <v>135</v>
      </c>
      <c r="D123" s="59" t="s">
        <v>132</v>
      </c>
      <c r="E123" s="34" t="s">
        <v>131</v>
      </c>
      <c r="F123" s="32" t="s">
        <v>132</v>
      </c>
      <c r="G123" s="33" t="s">
        <v>37</v>
      </c>
      <c r="H123" s="126">
        <v>10000</v>
      </c>
      <c r="I123" s="127"/>
      <c r="J123" s="126">
        <v>200000</v>
      </c>
      <c r="K123" s="126">
        <f t="shared" ref="K123:K125" si="363">SUM(H123-I123+J123)</f>
        <v>210000</v>
      </c>
      <c r="L123" s="112">
        <f t="shared" si="344"/>
        <v>36952.670000000013</v>
      </c>
      <c r="M123" s="121">
        <f>SUM(N123:AF123)</f>
        <v>173047.33</v>
      </c>
      <c r="N123" s="88">
        <v>0</v>
      </c>
      <c r="O123" s="88">
        <v>0</v>
      </c>
      <c r="P123" s="88">
        <v>449.87</v>
      </c>
      <c r="Q123" s="88">
        <v>0</v>
      </c>
      <c r="R123" s="103">
        <v>0</v>
      </c>
      <c r="S123" s="87"/>
      <c r="T123" s="87"/>
      <c r="U123" s="87"/>
      <c r="V123" s="42"/>
      <c r="W123" s="42"/>
      <c r="X123" s="45"/>
      <c r="Y123" s="45"/>
      <c r="Z123" s="103">
        <v>170720.86</v>
      </c>
      <c r="AA123" s="103">
        <v>0</v>
      </c>
      <c r="AB123" s="103">
        <v>0</v>
      </c>
      <c r="AC123" s="103">
        <v>0</v>
      </c>
      <c r="AD123" s="103">
        <v>1876.6</v>
      </c>
      <c r="AE123" s="103">
        <v>0</v>
      </c>
      <c r="AF123" s="103">
        <v>0</v>
      </c>
    </row>
    <row r="124" spans="1:32" s="7" customFormat="1" ht="22.5" customHeight="1" x14ac:dyDescent="0.2">
      <c r="A124" s="60">
        <v>1</v>
      </c>
      <c r="B124" s="60">
        <v>3</v>
      </c>
      <c r="C124" s="58" t="s">
        <v>135</v>
      </c>
      <c r="D124" s="59" t="s">
        <v>132</v>
      </c>
      <c r="E124" s="58" t="s">
        <v>131</v>
      </c>
      <c r="F124" s="59" t="s">
        <v>130</v>
      </c>
      <c r="G124" s="66" t="s">
        <v>147</v>
      </c>
      <c r="H124" s="126">
        <v>0</v>
      </c>
      <c r="I124" s="120"/>
      <c r="J124" s="120"/>
      <c r="K124" s="126">
        <f t="shared" si="363"/>
        <v>0</v>
      </c>
      <c r="L124" s="112">
        <f t="shared" si="344"/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v>0</v>
      </c>
      <c r="AD124" s="103">
        <v>0</v>
      </c>
      <c r="AE124" s="103">
        <v>0</v>
      </c>
      <c r="AF124" s="103">
        <v>0</v>
      </c>
    </row>
    <row r="125" spans="1:32" s="7" customFormat="1" ht="22.5" customHeight="1" x14ac:dyDescent="0.2">
      <c r="A125" s="60">
        <v>1</v>
      </c>
      <c r="B125" s="60">
        <v>3</v>
      </c>
      <c r="C125" s="58" t="s">
        <v>135</v>
      </c>
      <c r="D125" s="59" t="s">
        <v>132</v>
      </c>
      <c r="E125" s="58" t="s">
        <v>131</v>
      </c>
      <c r="F125" s="59" t="s">
        <v>140</v>
      </c>
      <c r="G125" s="66" t="s">
        <v>38</v>
      </c>
      <c r="H125" s="126">
        <v>10000</v>
      </c>
      <c r="I125" s="120"/>
      <c r="J125" s="120"/>
      <c r="K125" s="126">
        <f t="shared" si="363"/>
        <v>10000</v>
      </c>
      <c r="L125" s="112">
        <f t="shared" si="344"/>
        <v>9746.6299999999992</v>
      </c>
      <c r="M125" s="121">
        <f>SUM(N125:AF125)</f>
        <v>253.37</v>
      </c>
      <c r="N125" s="88">
        <v>0</v>
      </c>
      <c r="O125" s="88">
        <v>0</v>
      </c>
      <c r="P125" s="88">
        <v>0</v>
      </c>
      <c r="Q125" s="88">
        <v>0</v>
      </c>
      <c r="R125" s="103">
        <v>0</v>
      </c>
      <c r="S125" s="87"/>
      <c r="T125" s="87"/>
      <c r="U125" s="87"/>
      <c r="V125" s="42"/>
      <c r="W125" s="42"/>
      <c r="X125" s="45"/>
      <c r="Y125" s="45"/>
      <c r="Z125" s="103">
        <v>0</v>
      </c>
      <c r="AA125" s="103">
        <v>0</v>
      </c>
      <c r="AB125" s="103">
        <v>0</v>
      </c>
      <c r="AC125" s="103">
        <v>253.37</v>
      </c>
      <c r="AD125" s="103">
        <v>0</v>
      </c>
      <c r="AE125" s="103">
        <v>0</v>
      </c>
      <c r="AF125" s="103">
        <v>0</v>
      </c>
    </row>
    <row r="126" spans="1:32" s="7" customFormat="1" ht="22.5" customHeight="1" x14ac:dyDescent="0.2">
      <c r="A126" s="65">
        <v>1</v>
      </c>
      <c r="B126" s="65">
        <v>3</v>
      </c>
      <c r="C126" s="55" t="s">
        <v>135</v>
      </c>
      <c r="D126" s="56" t="s">
        <v>132</v>
      </c>
      <c r="E126" s="55" t="s">
        <v>135</v>
      </c>
      <c r="F126" s="235" t="s">
        <v>161</v>
      </c>
      <c r="G126" s="236"/>
      <c r="H126" s="129">
        <f t="shared" ref="H126:J126" si="364">SUM(H127:H128)</f>
        <v>110000</v>
      </c>
      <c r="I126" s="129">
        <f t="shared" si="364"/>
        <v>0</v>
      </c>
      <c r="J126" s="129">
        <f t="shared" si="364"/>
        <v>0</v>
      </c>
      <c r="K126" s="129">
        <f>SUM(K127:K128)</f>
        <v>110000</v>
      </c>
      <c r="L126" s="130">
        <f t="shared" si="344"/>
        <v>103268.69</v>
      </c>
      <c r="M126" s="129">
        <f>SUM(N126:AF126)</f>
        <v>6731.3099999999995</v>
      </c>
      <c r="N126" s="119">
        <f t="shared" ref="N126:W126" si="365">SUM(N127:N128)</f>
        <v>290.33999999999997</v>
      </c>
      <c r="O126" s="119">
        <f t="shared" si="365"/>
        <v>643.54</v>
      </c>
      <c r="P126" s="119">
        <f t="shared" si="365"/>
        <v>326.86</v>
      </c>
      <c r="Q126" s="41">
        <f t="shared" si="365"/>
        <v>100.87</v>
      </c>
      <c r="R126" s="119">
        <f t="shared" si="365"/>
        <v>307.79000000000002</v>
      </c>
      <c r="S126" s="41">
        <f t="shared" si="365"/>
        <v>0</v>
      </c>
      <c r="T126" s="41">
        <f t="shared" si="365"/>
        <v>0</v>
      </c>
      <c r="U126" s="41">
        <f t="shared" si="365"/>
        <v>0</v>
      </c>
      <c r="V126" s="41">
        <f t="shared" si="365"/>
        <v>0</v>
      </c>
      <c r="W126" s="41">
        <f t="shared" si="365"/>
        <v>0</v>
      </c>
      <c r="X126" s="44">
        <f t="shared" ref="X126" si="366">SUM(X127:X128)</f>
        <v>0</v>
      </c>
      <c r="Y126" s="44">
        <f t="shared" ref="Y126:Z126" si="367">SUM(Y127:Y128)</f>
        <v>0</v>
      </c>
      <c r="Z126" s="119">
        <f t="shared" si="367"/>
        <v>700.44</v>
      </c>
      <c r="AA126" s="119">
        <f t="shared" ref="AA126:AB126" si="368">SUM(AA127:AA128)</f>
        <v>1343.66</v>
      </c>
      <c r="AB126" s="119">
        <f t="shared" si="368"/>
        <v>798.15</v>
      </c>
      <c r="AC126" s="119">
        <f t="shared" ref="AC126:AF126" si="369">SUM(AC127:AC128)</f>
        <v>620.39</v>
      </c>
      <c r="AD126" s="119">
        <f t="shared" si="369"/>
        <v>803</v>
      </c>
      <c r="AE126" s="119">
        <f t="shared" si="369"/>
        <v>796.27</v>
      </c>
      <c r="AF126" s="119">
        <f t="shared" si="369"/>
        <v>0</v>
      </c>
    </row>
    <row r="127" spans="1:32" s="7" customFormat="1" ht="22.5" customHeight="1" x14ac:dyDescent="0.2">
      <c r="A127" s="60">
        <v>1</v>
      </c>
      <c r="B127" s="60">
        <v>3</v>
      </c>
      <c r="C127" s="58" t="s">
        <v>135</v>
      </c>
      <c r="D127" s="59" t="s">
        <v>132</v>
      </c>
      <c r="E127" s="58" t="s">
        <v>135</v>
      </c>
      <c r="F127" s="59" t="s">
        <v>137</v>
      </c>
      <c r="G127" s="66" t="s">
        <v>39</v>
      </c>
      <c r="H127" s="126">
        <v>10000</v>
      </c>
      <c r="I127" s="126"/>
      <c r="J127" s="126"/>
      <c r="K127" s="126">
        <f t="shared" ref="K127:K128" si="370">SUM(H127-I127+J127)</f>
        <v>10000</v>
      </c>
      <c r="L127" s="112">
        <f t="shared" si="344"/>
        <v>10000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v>0</v>
      </c>
      <c r="W127" s="103">
        <v>0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v>0</v>
      </c>
      <c r="AD127" s="103">
        <v>0</v>
      </c>
      <c r="AE127" s="103">
        <v>0</v>
      </c>
      <c r="AF127" s="103">
        <v>0</v>
      </c>
    </row>
    <row r="128" spans="1:32" s="7" customFormat="1" ht="22.5" customHeight="1" x14ac:dyDescent="0.2">
      <c r="A128" s="60">
        <v>1</v>
      </c>
      <c r="B128" s="60">
        <v>3</v>
      </c>
      <c r="C128" s="58" t="s">
        <v>135</v>
      </c>
      <c r="D128" s="59" t="s">
        <v>132</v>
      </c>
      <c r="E128" s="58" t="s">
        <v>135</v>
      </c>
      <c r="F128" s="59" t="s">
        <v>140</v>
      </c>
      <c r="G128" s="66" t="s">
        <v>202</v>
      </c>
      <c r="H128" s="126">
        <v>100000</v>
      </c>
      <c r="I128" s="120"/>
      <c r="J128" s="120"/>
      <c r="K128" s="126">
        <f t="shared" si="370"/>
        <v>100000</v>
      </c>
      <c r="L128" s="112">
        <f t="shared" si="344"/>
        <v>93268.69</v>
      </c>
      <c r="M128" s="121">
        <f>SUM(N128:AF128)</f>
        <v>6731.3099999999995</v>
      </c>
      <c r="N128" s="88">
        <v>290.33999999999997</v>
      </c>
      <c r="O128" s="88">
        <v>643.54</v>
      </c>
      <c r="P128" s="103">
        <v>326.86</v>
      </c>
      <c r="Q128" s="88">
        <v>100.87</v>
      </c>
      <c r="R128" s="103">
        <v>307.79000000000002</v>
      </c>
      <c r="S128" s="42"/>
      <c r="T128" s="42"/>
      <c r="U128" s="42"/>
      <c r="V128" s="42"/>
      <c r="W128" s="42"/>
      <c r="X128" s="45"/>
      <c r="Y128" s="45"/>
      <c r="Z128" s="103">
        <v>700.44</v>
      </c>
      <c r="AA128" s="103">
        <v>1343.66</v>
      </c>
      <c r="AB128" s="103">
        <v>798.15</v>
      </c>
      <c r="AC128" s="103">
        <v>620.39</v>
      </c>
      <c r="AD128" s="103">
        <v>803</v>
      </c>
      <c r="AE128" s="103">
        <v>796.27</v>
      </c>
      <c r="AF128" s="103">
        <v>0</v>
      </c>
    </row>
    <row r="129" spans="1:32" s="7" customFormat="1" ht="22.5" customHeight="1" x14ac:dyDescent="0.2">
      <c r="A129" s="64">
        <v>1</v>
      </c>
      <c r="B129" s="64">
        <v>3</v>
      </c>
      <c r="C129" s="47" t="s">
        <v>135</v>
      </c>
      <c r="D129" s="47" t="s">
        <v>130</v>
      </c>
      <c r="E129" s="239" t="s">
        <v>40</v>
      </c>
      <c r="F129" s="240"/>
      <c r="G129" s="241"/>
      <c r="H129" s="133">
        <f t="shared" ref="H129:I129" si="371">SUM(H130+H141+H147+H150+H157+H166)</f>
        <v>39877000</v>
      </c>
      <c r="I129" s="133">
        <f t="shared" si="371"/>
        <v>4765000</v>
      </c>
      <c r="J129" s="133">
        <f>SUM(J130+J141+J147+J150+J157+J166)</f>
        <v>23118000</v>
      </c>
      <c r="K129" s="133">
        <f>SUM(K130+K141+K147+K150+K157+K166)</f>
        <v>58230000</v>
      </c>
      <c r="L129" s="134">
        <f t="shared" si="344"/>
        <v>14274515.889999986</v>
      </c>
      <c r="M129" s="133">
        <f>SUM(N129:AF129)</f>
        <v>43955484.110000014</v>
      </c>
      <c r="N129" s="117">
        <f t="shared" ref="N129:W129" si="372">SUM(N130+N141+N147+N150+N157+N166)</f>
        <v>138720.87</v>
      </c>
      <c r="O129" s="117">
        <f t="shared" si="372"/>
        <v>2650652.1799999997</v>
      </c>
      <c r="P129" s="117">
        <f t="shared" si="372"/>
        <v>5557573.290000001</v>
      </c>
      <c r="Q129" s="40">
        <f t="shared" si="372"/>
        <v>6368961.5099999998</v>
      </c>
      <c r="R129" s="117">
        <f t="shared" si="372"/>
        <v>3645410.67</v>
      </c>
      <c r="S129" s="40">
        <f t="shared" si="372"/>
        <v>0</v>
      </c>
      <c r="T129" s="40">
        <f t="shared" si="372"/>
        <v>0</v>
      </c>
      <c r="U129" s="40">
        <f t="shared" si="372"/>
        <v>0</v>
      </c>
      <c r="V129" s="40">
        <f t="shared" si="372"/>
        <v>0</v>
      </c>
      <c r="W129" s="40">
        <f t="shared" si="372"/>
        <v>0</v>
      </c>
      <c r="X129" s="43">
        <f t="shared" ref="X129" si="373">SUM(X130+X141+X147+X150+X157+X166)</f>
        <v>0</v>
      </c>
      <c r="Y129" s="43">
        <f t="shared" ref="Y129" si="374">SUM(Y130+Y141+Y147+Y150+Y157+Y166)</f>
        <v>0</v>
      </c>
      <c r="Z129" s="117">
        <f>SUM(Z130+Z141+Z147+Z150+Z157+Z166)</f>
        <v>5230372.33</v>
      </c>
      <c r="AA129" s="117">
        <f t="shared" ref="AA129:AB129" si="375">SUM(AA130+AA141+AA147+AA150+AA157+AA166)</f>
        <v>3589583.5600000005</v>
      </c>
      <c r="AB129" s="117">
        <f t="shared" si="375"/>
        <v>4430904.0600000005</v>
      </c>
      <c r="AC129" s="117">
        <f t="shared" ref="AC129:AF129" si="376">SUM(AC130+AC141+AC147+AC150+AC157+AC166)</f>
        <v>4193611.2699999996</v>
      </c>
      <c r="AD129" s="117">
        <f t="shared" si="376"/>
        <v>3348456.5300000003</v>
      </c>
      <c r="AE129" s="117">
        <f t="shared" si="376"/>
        <v>4801237.84</v>
      </c>
      <c r="AF129" s="117">
        <f t="shared" si="376"/>
        <v>0</v>
      </c>
    </row>
    <row r="130" spans="1:32" s="7" customFormat="1" ht="22.5" customHeight="1" x14ac:dyDescent="0.2">
      <c r="A130" s="65">
        <v>1</v>
      </c>
      <c r="B130" s="65">
        <v>3</v>
      </c>
      <c r="C130" s="70" t="s">
        <v>135</v>
      </c>
      <c r="D130" s="70" t="s">
        <v>130</v>
      </c>
      <c r="E130" s="70" t="s">
        <v>137</v>
      </c>
      <c r="F130" s="242" t="s">
        <v>41</v>
      </c>
      <c r="G130" s="243"/>
      <c r="H130" s="129">
        <f t="shared" ref="H130:J130" si="377">SUM(H131:H140)</f>
        <v>20300000</v>
      </c>
      <c r="I130" s="129">
        <f>SUM(I131:I140)</f>
        <v>2200000</v>
      </c>
      <c r="J130" s="129">
        <f t="shared" si="377"/>
        <v>0</v>
      </c>
      <c r="K130" s="129">
        <f>SUM(K131:K140)</f>
        <v>18100000</v>
      </c>
      <c r="L130" s="130">
        <f t="shared" si="344"/>
        <v>83751.920000001788</v>
      </c>
      <c r="M130" s="129">
        <f>SUM(N130:AF130)</f>
        <v>18016248.079999998</v>
      </c>
      <c r="N130" s="119">
        <f t="shared" ref="N130:V130" si="378">SUM(N131:N140)</f>
        <v>27345.649999999998</v>
      </c>
      <c r="O130" s="119">
        <f t="shared" si="378"/>
        <v>1701097.51</v>
      </c>
      <c r="P130" s="119">
        <f t="shared" si="378"/>
        <v>3150485.7600000002</v>
      </c>
      <c r="Q130" s="41">
        <f t="shared" si="378"/>
        <v>1579414.7999999998</v>
      </c>
      <c r="R130" s="119">
        <f t="shared" si="378"/>
        <v>1562621.67</v>
      </c>
      <c r="S130" s="41">
        <f t="shared" si="378"/>
        <v>0</v>
      </c>
      <c r="T130" s="41">
        <f t="shared" si="378"/>
        <v>0</v>
      </c>
      <c r="U130" s="41">
        <f t="shared" si="378"/>
        <v>0</v>
      </c>
      <c r="V130" s="41">
        <f t="shared" si="378"/>
        <v>0</v>
      </c>
      <c r="W130" s="41">
        <f t="shared" ref="W130" si="379">SUM(W131:W140)</f>
        <v>0</v>
      </c>
      <c r="X130" s="44">
        <f t="shared" ref="X130" si="380">SUM(X131:X140)</f>
        <v>0</v>
      </c>
      <c r="Y130" s="44">
        <f t="shared" ref="Y130:Z130" si="381">SUM(Y131:Y140)</f>
        <v>0</v>
      </c>
      <c r="Z130" s="119">
        <f t="shared" si="381"/>
        <v>1645811.98</v>
      </c>
      <c r="AA130" s="119">
        <f t="shared" ref="AA130:AB130" si="382">SUM(AA131:AA140)</f>
        <v>1426570.4</v>
      </c>
      <c r="AB130" s="119">
        <f t="shared" si="382"/>
        <v>1792034.6099999999</v>
      </c>
      <c r="AC130" s="119">
        <f t="shared" ref="AC130:AF130" si="383">SUM(AC131:AC140)</f>
        <v>1629932.17</v>
      </c>
      <c r="AD130" s="119">
        <f t="shared" si="383"/>
        <v>1498607.85</v>
      </c>
      <c r="AE130" s="119">
        <f t="shared" si="383"/>
        <v>2002325.6800000002</v>
      </c>
      <c r="AF130" s="119">
        <f t="shared" si="383"/>
        <v>0</v>
      </c>
    </row>
    <row r="131" spans="1:32" s="7" customFormat="1" ht="22.5" customHeight="1" x14ac:dyDescent="0.2">
      <c r="A131" s="60">
        <v>1</v>
      </c>
      <c r="B131" s="60">
        <v>3</v>
      </c>
      <c r="C131" s="71" t="s">
        <v>135</v>
      </c>
      <c r="D131" s="71" t="s">
        <v>130</v>
      </c>
      <c r="E131" s="71" t="s">
        <v>137</v>
      </c>
      <c r="F131" s="72" t="s">
        <v>137</v>
      </c>
      <c r="G131" s="73" t="s">
        <v>42</v>
      </c>
      <c r="H131" s="126">
        <v>0</v>
      </c>
      <c r="I131" s="135"/>
      <c r="J131" s="126"/>
      <c r="K131" s="126">
        <f t="shared" ref="K131:K140" si="384">SUM(H131-I131+J131)</f>
        <v>0</v>
      </c>
      <c r="L131" s="112">
        <f t="shared" si="344"/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0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v>0</v>
      </c>
      <c r="AD131" s="103">
        <v>0</v>
      </c>
      <c r="AE131" s="103">
        <v>0</v>
      </c>
      <c r="AF131" s="103">
        <v>0</v>
      </c>
    </row>
    <row r="132" spans="1:32" s="7" customFormat="1" ht="22.5" customHeight="1" x14ac:dyDescent="0.2">
      <c r="A132" s="60">
        <v>1</v>
      </c>
      <c r="B132" s="60">
        <v>3</v>
      </c>
      <c r="C132" s="71" t="s">
        <v>135</v>
      </c>
      <c r="D132" s="71" t="s">
        <v>130</v>
      </c>
      <c r="E132" s="71" t="s">
        <v>137</v>
      </c>
      <c r="F132" s="72" t="s">
        <v>131</v>
      </c>
      <c r="G132" s="73" t="s">
        <v>43</v>
      </c>
      <c r="H132" s="126">
        <v>0</v>
      </c>
      <c r="I132" s="135"/>
      <c r="J132" s="135"/>
      <c r="K132" s="126">
        <f t="shared" si="384"/>
        <v>0</v>
      </c>
      <c r="L132" s="112">
        <f t="shared" si="344"/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v>0</v>
      </c>
      <c r="W132" s="103">
        <v>0</v>
      </c>
      <c r="X132" s="103">
        <v>0</v>
      </c>
      <c r="Y132" s="103">
        <v>0</v>
      </c>
      <c r="Z132" s="103">
        <v>0</v>
      </c>
      <c r="AA132" s="103">
        <v>0</v>
      </c>
      <c r="AB132" s="103">
        <v>0</v>
      </c>
      <c r="AC132" s="103">
        <v>0</v>
      </c>
      <c r="AD132" s="103">
        <v>0</v>
      </c>
      <c r="AE132" s="103">
        <v>0</v>
      </c>
      <c r="AF132" s="103">
        <v>0</v>
      </c>
    </row>
    <row r="133" spans="1:32" s="7" customFormat="1" ht="22.5" customHeight="1" x14ac:dyDescent="0.2">
      <c r="A133" s="60">
        <v>1</v>
      </c>
      <c r="B133" s="60">
        <v>3</v>
      </c>
      <c r="C133" s="71" t="s">
        <v>135</v>
      </c>
      <c r="D133" s="71" t="s">
        <v>130</v>
      </c>
      <c r="E133" s="71" t="s">
        <v>137</v>
      </c>
      <c r="F133" s="72" t="s">
        <v>132</v>
      </c>
      <c r="G133" s="73" t="s">
        <v>44</v>
      </c>
      <c r="H133" s="126">
        <v>0</v>
      </c>
      <c r="I133" s="135"/>
      <c r="J133" s="135"/>
      <c r="K133" s="126">
        <f t="shared" si="384"/>
        <v>0</v>
      </c>
      <c r="L133" s="112">
        <f t="shared" si="344"/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v>0</v>
      </c>
      <c r="W133" s="103">
        <v>0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v>0</v>
      </c>
      <c r="AD133" s="103">
        <v>0</v>
      </c>
      <c r="AE133" s="103">
        <v>0</v>
      </c>
      <c r="AF133" s="103">
        <v>0</v>
      </c>
    </row>
    <row r="134" spans="1:32" s="7" customFormat="1" ht="22.5" customHeight="1" x14ac:dyDescent="0.2">
      <c r="A134" s="60">
        <v>1</v>
      </c>
      <c r="B134" s="60">
        <v>3</v>
      </c>
      <c r="C134" s="71" t="s">
        <v>135</v>
      </c>
      <c r="D134" s="71" t="s">
        <v>130</v>
      </c>
      <c r="E134" s="71" t="s">
        <v>137</v>
      </c>
      <c r="F134" s="72" t="s">
        <v>130</v>
      </c>
      <c r="G134" s="73" t="s">
        <v>45</v>
      </c>
      <c r="H134" s="126">
        <v>0</v>
      </c>
      <c r="I134" s="135"/>
      <c r="J134" s="135"/>
      <c r="K134" s="126">
        <f t="shared" si="384"/>
        <v>0</v>
      </c>
      <c r="L134" s="112">
        <f t="shared" si="344"/>
        <v>0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103">
        <v>0</v>
      </c>
      <c r="S134" s="103">
        <v>0</v>
      </c>
      <c r="T134" s="103">
        <v>0</v>
      </c>
      <c r="U134" s="103">
        <v>0</v>
      </c>
      <c r="V134" s="103">
        <v>0</v>
      </c>
      <c r="W134" s="103">
        <v>0</v>
      </c>
      <c r="X134" s="103">
        <v>0</v>
      </c>
      <c r="Y134" s="103">
        <v>0</v>
      </c>
      <c r="Z134" s="103">
        <v>0</v>
      </c>
      <c r="AA134" s="103">
        <v>0</v>
      </c>
      <c r="AB134" s="103">
        <v>0</v>
      </c>
      <c r="AC134" s="103">
        <v>0</v>
      </c>
      <c r="AD134" s="103">
        <v>0</v>
      </c>
      <c r="AE134" s="103">
        <v>0</v>
      </c>
      <c r="AF134" s="103">
        <v>0</v>
      </c>
    </row>
    <row r="135" spans="1:32" s="7" customFormat="1" ht="22.5" customHeight="1" x14ac:dyDescent="0.2">
      <c r="A135" s="60">
        <v>1</v>
      </c>
      <c r="B135" s="60">
        <v>3</v>
      </c>
      <c r="C135" s="71" t="s">
        <v>135</v>
      </c>
      <c r="D135" s="71" t="s">
        <v>130</v>
      </c>
      <c r="E135" s="71" t="s">
        <v>137</v>
      </c>
      <c r="F135" s="72" t="s">
        <v>136</v>
      </c>
      <c r="G135" s="73" t="s">
        <v>46</v>
      </c>
      <c r="H135" s="126">
        <v>4000000</v>
      </c>
      <c r="I135" s="126">
        <v>1900000</v>
      </c>
      <c r="J135" s="135"/>
      <c r="K135" s="45">
        <f t="shared" si="384"/>
        <v>2100000</v>
      </c>
      <c r="L135" s="112">
        <f t="shared" si="344"/>
        <v>599716.5</v>
      </c>
      <c r="M135" s="121">
        <f t="shared" ref="M135:M144" si="385">SUM(N135:AF135)</f>
        <v>1500283.5</v>
      </c>
      <c r="N135" s="88">
        <v>0</v>
      </c>
      <c r="O135" s="88">
        <v>437937.38</v>
      </c>
      <c r="P135" s="103">
        <v>1062346.1200000001</v>
      </c>
      <c r="Q135" s="42">
        <v>0</v>
      </c>
      <c r="R135" s="103">
        <v>0</v>
      </c>
      <c r="S135" s="42"/>
      <c r="T135" s="42"/>
      <c r="U135" s="42"/>
      <c r="V135" s="42"/>
      <c r="W135" s="42"/>
      <c r="X135" s="45"/>
      <c r="Y135" s="45"/>
      <c r="Z135" s="103">
        <v>0</v>
      </c>
      <c r="AA135" s="103">
        <v>0</v>
      </c>
      <c r="AB135" s="103">
        <v>0</v>
      </c>
      <c r="AC135" s="103">
        <v>0</v>
      </c>
      <c r="AD135" s="103">
        <v>0</v>
      </c>
      <c r="AE135" s="103">
        <v>0</v>
      </c>
      <c r="AF135" s="103">
        <v>0</v>
      </c>
    </row>
    <row r="136" spans="1:32" s="7" customFormat="1" ht="22.5" customHeight="1" x14ac:dyDescent="0.2">
      <c r="A136" s="60">
        <v>1</v>
      </c>
      <c r="B136" s="60">
        <v>3</v>
      </c>
      <c r="C136" s="71" t="s">
        <v>135</v>
      </c>
      <c r="D136" s="71" t="s">
        <v>130</v>
      </c>
      <c r="E136" s="71" t="s">
        <v>137</v>
      </c>
      <c r="F136" s="72" t="s">
        <v>139</v>
      </c>
      <c r="G136" s="73" t="s">
        <v>47</v>
      </c>
      <c r="H136" s="126">
        <v>8000000</v>
      </c>
      <c r="I136" s="126"/>
      <c r="J136" s="126"/>
      <c r="K136" s="126">
        <f t="shared" si="384"/>
        <v>8000000</v>
      </c>
      <c r="L136" s="112">
        <f t="shared" si="344"/>
        <v>49503.13000000082</v>
      </c>
      <c r="M136" s="121">
        <f t="shared" si="385"/>
        <v>7950496.8699999992</v>
      </c>
      <c r="N136" s="88">
        <v>21782.42</v>
      </c>
      <c r="O136" s="88">
        <v>639620.06000000006</v>
      </c>
      <c r="P136" s="103">
        <v>997699.72</v>
      </c>
      <c r="Q136" s="42">
        <v>752397.51</v>
      </c>
      <c r="R136" s="103">
        <v>671701.34</v>
      </c>
      <c r="S136" s="42"/>
      <c r="T136" s="42"/>
      <c r="U136" s="42"/>
      <c r="V136" s="42"/>
      <c r="W136" s="42"/>
      <c r="X136" s="45"/>
      <c r="Y136" s="45"/>
      <c r="Z136" s="103">
        <v>785831.2</v>
      </c>
      <c r="AA136" s="103">
        <v>773716.86</v>
      </c>
      <c r="AB136" s="103">
        <v>846217.14</v>
      </c>
      <c r="AC136" s="103">
        <v>787827.39</v>
      </c>
      <c r="AD136" s="103">
        <v>804286.26</v>
      </c>
      <c r="AE136" s="103">
        <v>869416.97</v>
      </c>
      <c r="AF136" s="103">
        <v>0</v>
      </c>
    </row>
    <row r="137" spans="1:32" s="7" customFormat="1" ht="22.5" customHeight="1" x14ac:dyDescent="0.2">
      <c r="A137" s="60">
        <v>1</v>
      </c>
      <c r="B137" s="60">
        <v>3</v>
      </c>
      <c r="C137" s="71" t="s">
        <v>135</v>
      </c>
      <c r="D137" s="71" t="s">
        <v>130</v>
      </c>
      <c r="E137" s="71" t="s">
        <v>137</v>
      </c>
      <c r="F137" s="72" t="s">
        <v>149</v>
      </c>
      <c r="G137" s="73" t="s">
        <v>150</v>
      </c>
      <c r="H137" s="126">
        <v>500000</v>
      </c>
      <c r="I137" s="126">
        <v>300000</v>
      </c>
      <c r="J137" s="135"/>
      <c r="K137" s="126">
        <f t="shared" si="384"/>
        <v>200000</v>
      </c>
      <c r="L137" s="112">
        <f t="shared" si="344"/>
        <v>64136.129999999976</v>
      </c>
      <c r="M137" s="121">
        <f t="shared" si="385"/>
        <v>135863.87000000002</v>
      </c>
      <c r="N137" s="88">
        <v>0</v>
      </c>
      <c r="O137" s="88">
        <v>33000</v>
      </c>
      <c r="P137" s="103">
        <v>0</v>
      </c>
      <c r="Q137" s="42">
        <v>74317.600000000006</v>
      </c>
      <c r="R137" s="103">
        <v>0</v>
      </c>
      <c r="S137" s="42"/>
      <c r="T137" s="42"/>
      <c r="U137" s="42"/>
      <c r="V137" s="42"/>
      <c r="W137" s="42"/>
      <c r="X137" s="45"/>
      <c r="Y137" s="45"/>
      <c r="Z137" s="103">
        <v>5707.8</v>
      </c>
      <c r="AA137" s="103">
        <v>2040.17</v>
      </c>
      <c r="AB137" s="103">
        <v>923.82</v>
      </c>
      <c r="AC137" s="103">
        <v>6892.85</v>
      </c>
      <c r="AD137" s="103">
        <v>9316.7099999999991</v>
      </c>
      <c r="AE137" s="103">
        <v>3664.92</v>
      </c>
      <c r="AF137" s="103">
        <v>0</v>
      </c>
    </row>
    <row r="138" spans="1:32" s="7" customFormat="1" ht="22.5" customHeight="1" x14ac:dyDescent="0.2">
      <c r="A138" s="60">
        <v>1</v>
      </c>
      <c r="B138" s="60">
        <v>3</v>
      </c>
      <c r="C138" s="71" t="s">
        <v>135</v>
      </c>
      <c r="D138" s="71" t="s">
        <v>130</v>
      </c>
      <c r="E138" s="71" t="s">
        <v>137</v>
      </c>
      <c r="F138" s="72" t="s">
        <v>138</v>
      </c>
      <c r="G138" s="73" t="s">
        <v>163</v>
      </c>
      <c r="H138" s="136">
        <v>0</v>
      </c>
      <c r="I138" s="137"/>
      <c r="J138" s="137"/>
      <c r="K138" s="136">
        <f t="shared" si="384"/>
        <v>0</v>
      </c>
      <c r="L138" s="157">
        <f t="shared" si="344"/>
        <v>0</v>
      </c>
      <c r="M138" s="121">
        <f t="shared" si="385"/>
        <v>0</v>
      </c>
      <c r="N138" s="88">
        <v>0</v>
      </c>
      <c r="O138" s="88">
        <v>0</v>
      </c>
      <c r="P138" s="88">
        <v>0</v>
      </c>
      <c r="Q138" s="88">
        <v>0</v>
      </c>
      <c r="R138" s="103">
        <f>SUM(S138:AD138)</f>
        <v>0</v>
      </c>
      <c r="S138" s="42"/>
      <c r="T138" s="42"/>
      <c r="U138" s="42"/>
      <c r="V138" s="42"/>
      <c r="W138" s="42"/>
      <c r="X138" s="45"/>
      <c r="Y138" s="45"/>
      <c r="Z138" s="103">
        <f t="shared" ref="Z138:AB138" si="386">SUM(AA138:AL138)</f>
        <v>0</v>
      </c>
      <c r="AA138" s="103">
        <f t="shared" si="386"/>
        <v>0</v>
      </c>
      <c r="AB138" s="103">
        <f t="shared" si="386"/>
        <v>0</v>
      </c>
      <c r="AC138" s="103">
        <f t="shared" ref="AC138" si="387">SUM(AD138:AO138)</f>
        <v>0</v>
      </c>
      <c r="AD138" s="103">
        <f t="shared" ref="AD138" si="388">SUM(AE138:AP138)</f>
        <v>0</v>
      </c>
      <c r="AE138" s="103">
        <v>0</v>
      </c>
      <c r="AF138" s="103">
        <v>0</v>
      </c>
    </row>
    <row r="139" spans="1:32" s="7" customFormat="1" ht="22.5" customHeight="1" x14ac:dyDescent="0.2">
      <c r="A139" s="60">
        <v>1</v>
      </c>
      <c r="B139" s="60">
        <v>3</v>
      </c>
      <c r="C139" s="71" t="s">
        <v>135</v>
      </c>
      <c r="D139" s="71" t="s">
        <v>130</v>
      </c>
      <c r="E139" s="71" t="s">
        <v>137</v>
      </c>
      <c r="F139" s="72" t="s">
        <v>151</v>
      </c>
      <c r="G139" s="73" t="s">
        <v>185</v>
      </c>
      <c r="H139" s="126">
        <v>6800000</v>
      </c>
      <c r="I139" s="135"/>
      <c r="J139" s="126"/>
      <c r="K139" s="126">
        <f t="shared" si="384"/>
        <v>6800000</v>
      </c>
      <c r="L139" s="112">
        <f t="shared" si="344"/>
        <v>-972986.07999999914</v>
      </c>
      <c r="M139" s="121">
        <f t="shared" si="385"/>
        <v>7772986.0799999991</v>
      </c>
      <c r="N139" s="103">
        <v>5563.23</v>
      </c>
      <c r="O139" s="88">
        <v>511740.07</v>
      </c>
      <c r="P139" s="103">
        <v>1011639.92</v>
      </c>
      <c r="Q139" s="42">
        <v>673899.69</v>
      </c>
      <c r="R139" s="103">
        <v>812120.33</v>
      </c>
      <c r="S139" s="42"/>
      <c r="T139" s="42"/>
      <c r="U139" s="42"/>
      <c r="V139" s="42"/>
      <c r="W139" s="42"/>
      <c r="X139" s="45"/>
      <c r="Y139" s="45"/>
      <c r="Z139" s="103">
        <v>775472.98</v>
      </c>
      <c r="AA139" s="103">
        <v>650813.37</v>
      </c>
      <c r="AB139" s="103">
        <v>810933.72</v>
      </c>
      <c r="AC139" s="103">
        <v>835211.93</v>
      </c>
      <c r="AD139" s="103">
        <v>685004.88</v>
      </c>
      <c r="AE139" s="103">
        <v>1000585.96</v>
      </c>
      <c r="AF139" s="103">
        <v>0</v>
      </c>
    </row>
    <row r="140" spans="1:32" s="7" customFormat="1" ht="22.5" customHeight="1" x14ac:dyDescent="0.2">
      <c r="A140" s="60">
        <v>1</v>
      </c>
      <c r="B140" s="60">
        <v>3</v>
      </c>
      <c r="C140" s="71" t="s">
        <v>135</v>
      </c>
      <c r="D140" s="71" t="s">
        <v>130</v>
      </c>
      <c r="E140" s="71" t="s">
        <v>137</v>
      </c>
      <c r="F140" s="72">
        <v>90</v>
      </c>
      <c r="G140" s="73" t="s">
        <v>48</v>
      </c>
      <c r="H140" s="126">
        <v>1000000</v>
      </c>
      <c r="I140" s="135"/>
      <c r="J140" s="135"/>
      <c r="K140" s="126">
        <f t="shared" si="384"/>
        <v>1000000</v>
      </c>
      <c r="L140" s="112">
        <f t="shared" si="344"/>
        <v>343382.24000000011</v>
      </c>
      <c r="M140" s="121">
        <f t="shared" si="385"/>
        <v>656617.75999999989</v>
      </c>
      <c r="N140" s="103">
        <v>0</v>
      </c>
      <c r="O140" s="88">
        <v>78800</v>
      </c>
      <c r="P140" s="88">
        <v>78800</v>
      </c>
      <c r="Q140" s="42">
        <v>78800</v>
      </c>
      <c r="R140" s="103">
        <v>78800</v>
      </c>
      <c r="S140" s="42"/>
      <c r="T140" s="42"/>
      <c r="U140" s="42"/>
      <c r="V140" s="42"/>
      <c r="W140" s="42"/>
      <c r="X140" s="45"/>
      <c r="Y140" s="45"/>
      <c r="Z140" s="103">
        <v>78800</v>
      </c>
      <c r="AA140" s="103">
        <v>0</v>
      </c>
      <c r="AB140" s="103">
        <v>133959.93</v>
      </c>
      <c r="AC140" s="103">
        <v>0</v>
      </c>
      <c r="AD140" s="103">
        <v>0</v>
      </c>
      <c r="AE140" s="103">
        <v>128657.83</v>
      </c>
      <c r="AF140" s="103">
        <v>0</v>
      </c>
    </row>
    <row r="141" spans="1:32" s="7" customFormat="1" ht="22.5" customHeight="1" x14ac:dyDescent="0.2">
      <c r="A141" s="65">
        <v>1</v>
      </c>
      <c r="B141" s="65">
        <v>3</v>
      </c>
      <c r="C141" s="70" t="s">
        <v>135</v>
      </c>
      <c r="D141" s="70" t="s">
        <v>130</v>
      </c>
      <c r="E141" s="70" t="s">
        <v>131</v>
      </c>
      <c r="F141" s="242" t="s">
        <v>49</v>
      </c>
      <c r="G141" s="243"/>
      <c r="H141" s="129">
        <f t="shared" ref="H141:I141" si="389">SUM(H142:H146)</f>
        <v>867000</v>
      </c>
      <c r="I141" s="129">
        <f t="shared" si="389"/>
        <v>0</v>
      </c>
      <c r="J141" s="129">
        <f>SUM(J142:J146)</f>
        <v>630000</v>
      </c>
      <c r="K141" s="129">
        <f>SUM(K142:K146)</f>
        <v>1497000</v>
      </c>
      <c r="L141" s="138">
        <f t="shared" si="344"/>
        <v>553386.08000000007</v>
      </c>
      <c r="M141" s="119">
        <f t="shared" si="385"/>
        <v>943613.91999999993</v>
      </c>
      <c r="N141" s="119">
        <f t="shared" ref="N141:W141" si="390">SUM(N142:N146)</f>
        <v>3760.72</v>
      </c>
      <c r="O141" s="119">
        <f t="shared" si="390"/>
        <v>84581.7</v>
      </c>
      <c r="P141" s="119">
        <f t="shared" si="390"/>
        <v>98917.08</v>
      </c>
      <c r="Q141" s="41">
        <f t="shared" si="390"/>
        <v>138023.43</v>
      </c>
      <c r="R141" s="119">
        <f t="shared" si="390"/>
        <v>72990.180000000008</v>
      </c>
      <c r="S141" s="41">
        <f t="shared" si="390"/>
        <v>0</v>
      </c>
      <c r="T141" s="41">
        <f t="shared" si="390"/>
        <v>0</v>
      </c>
      <c r="U141" s="41">
        <f t="shared" si="390"/>
        <v>0</v>
      </c>
      <c r="V141" s="41">
        <f t="shared" si="390"/>
        <v>0</v>
      </c>
      <c r="W141" s="41">
        <f t="shared" si="390"/>
        <v>0</v>
      </c>
      <c r="X141" s="44">
        <f t="shared" ref="X141" si="391">SUM(X142:X146)</f>
        <v>0</v>
      </c>
      <c r="Y141" s="44">
        <f t="shared" ref="Y141:Z141" si="392">SUM(Y142:Y146)</f>
        <v>0</v>
      </c>
      <c r="Z141" s="119">
        <f t="shared" si="392"/>
        <v>211203.00000000003</v>
      </c>
      <c r="AA141" s="119">
        <f t="shared" ref="AA141:AB141" si="393">SUM(AA142:AA146)</f>
        <v>59765.01</v>
      </c>
      <c r="AB141" s="119">
        <f t="shared" si="393"/>
        <v>81800.22</v>
      </c>
      <c r="AC141" s="119">
        <f t="shared" ref="AC141:AF141" si="394">SUM(AC142:AC146)</f>
        <v>92970.819999999992</v>
      </c>
      <c r="AD141" s="119">
        <f t="shared" si="394"/>
        <v>29925.860000000004</v>
      </c>
      <c r="AE141" s="119">
        <f t="shared" si="394"/>
        <v>69675.899999999994</v>
      </c>
      <c r="AF141" s="119">
        <f t="shared" si="394"/>
        <v>0</v>
      </c>
    </row>
    <row r="142" spans="1:32" s="7" customFormat="1" ht="22.5" customHeight="1" x14ac:dyDescent="0.2">
      <c r="A142" s="60">
        <v>1</v>
      </c>
      <c r="B142" s="60">
        <v>3</v>
      </c>
      <c r="C142" s="71" t="s">
        <v>135</v>
      </c>
      <c r="D142" s="71" t="s">
        <v>130</v>
      </c>
      <c r="E142" s="71" t="s">
        <v>131</v>
      </c>
      <c r="F142" s="72" t="s">
        <v>137</v>
      </c>
      <c r="G142" s="73" t="s">
        <v>50</v>
      </c>
      <c r="H142" s="126">
        <v>750000</v>
      </c>
      <c r="I142" s="135"/>
      <c r="J142" s="126">
        <v>600000</v>
      </c>
      <c r="K142" s="126">
        <f t="shared" ref="K142:K146" si="395">SUM(H142-I142+J142)</f>
        <v>1350000</v>
      </c>
      <c r="L142" s="112">
        <f t="shared" si="344"/>
        <v>436007.28999999992</v>
      </c>
      <c r="M142" s="121">
        <f t="shared" si="385"/>
        <v>913992.71000000008</v>
      </c>
      <c r="N142" s="88">
        <v>1797.2</v>
      </c>
      <c r="O142" s="88">
        <v>82190.86</v>
      </c>
      <c r="P142" s="103">
        <v>96726.35</v>
      </c>
      <c r="Q142" s="42">
        <v>137350.85</v>
      </c>
      <c r="R142" s="103">
        <v>70934.710000000006</v>
      </c>
      <c r="S142" s="42"/>
      <c r="T142" s="42"/>
      <c r="U142" s="42"/>
      <c r="V142" s="42"/>
      <c r="W142" s="42"/>
      <c r="X142" s="45"/>
      <c r="Y142" s="45"/>
      <c r="Z142" s="103">
        <v>209478.14</v>
      </c>
      <c r="AA142" s="103">
        <v>54755.35</v>
      </c>
      <c r="AB142" s="103">
        <v>78077.72</v>
      </c>
      <c r="AC142" s="103">
        <v>90483.93</v>
      </c>
      <c r="AD142" s="103">
        <v>26181.24</v>
      </c>
      <c r="AE142" s="103">
        <v>66016.36</v>
      </c>
      <c r="AF142" s="103">
        <v>0</v>
      </c>
    </row>
    <row r="143" spans="1:32" s="7" customFormat="1" ht="22.5" customHeight="1" x14ac:dyDescent="0.2">
      <c r="A143" s="60">
        <v>1</v>
      </c>
      <c r="B143" s="60">
        <v>3</v>
      </c>
      <c r="C143" s="71" t="s">
        <v>135</v>
      </c>
      <c r="D143" s="71" t="s">
        <v>130</v>
      </c>
      <c r="E143" s="71" t="s">
        <v>131</v>
      </c>
      <c r="F143" s="72" t="s">
        <v>131</v>
      </c>
      <c r="G143" s="73" t="s">
        <v>51</v>
      </c>
      <c r="H143" s="126">
        <v>100000</v>
      </c>
      <c r="I143" s="135"/>
      <c r="J143" s="135"/>
      <c r="K143" s="126">
        <f t="shared" si="395"/>
        <v>100000</v>
      </c>
      <c r="L143" s="112">
        <f t="shared" si="344"/>
        <v>79088.01999999999</v>
      </c>
      <c r="M143" s="121">
        <f t="shared" si="385"/>
        <v>20911.980000000003</v>
      </c>
      <c r="N143" s="88">
        <v>1907.42</v>
      </c>
      <c r="O143" s="88">
        <v>2390.84</v>
      </c>
      <c r="P143" s="103">
        <v>2078.54</v>
      </c>
      <c r="Q143" s="88">
        <v>672.58</v>
      </c>
      <c r="R143" s="103">
        <v>2055.4699999999998</v>
      </c>
      <c r="S143" s="42"/>
      <c r="T143" s="42"/>
      <c r="U143" s="42"/>
      <c r="V143" s="42"/>
      <c r="W143" s="42"/>
      <c r="X143" s="45"/>
      <c r="Y143" s="45"/>
      <c r="Z143" s="103">
        <v>77.92</v>
      </c>
      <c r="AA143" s="103">
        <v>1825.94</v>
      </c>
      <c r="AB143" s="103">
        <v>1870.79</v>
      </c>
      <c r="AC143" s="103">
        <v>740.52</v>
      </c>
      <c r="AD143" s="103">
        <v>3632.42</v>
      </c>
      <c r="AE143" s="103">
        <v>3659.54</v>
      </c>
      <c r="AF143" s="103">
        <v>0</v>
      </c>
    </row>
    <row r="144" spans="1:32" s="7" customFormat="1" ht="22.5" customHeight="1" x14ac:dyDescent="0.2">
      <c r="A144" s="60">
        <v>1</v>
      </c>
      <c r="B144" s="60">
        <v>3</v>
      </c>
      <c r="C144" s="71" t="s">
        <v>135</v>
      </c>
      <c r="D144" s="71" t="s">
        <v>130</v>
      </c>
      <c r="E144" s="71" t="s">
        <v>131</v>
      </c>
      <c r="F144" s="72" t="s">
        <v>135</v>
      </c>
      <c r="G144" s="73" t="s">
        <v>52</v>
      </c>
      <c r="H144" s="126">
        <v>7000</v>
      </c>
      <c r="I144" s="135"/>
      <c r="J144" s="139">
        <v>30000</v>
      </c>
      <c r="K144" s="126">
        <f t="shared" si="395"/>
        <v>37000</v>
      </c>
      <c r="L144" s="112">
        <f t="shared" si="344"/>
        <v>28290.77</v>
      </c>
      <c r="M144" s="121">
        <f t="shared" si="385"/>
        <v>8709.23</v>
      </c>
      <c r="N144" s="88">
        <v>56.1</v>
      </c>
      <c r="O144" s="88">
        <v>0</v>
      </c>
      <c r="P144" s="88">
        <v>112.19</v>
      </c>
      <c r="Q144" s="42">
        <v>0</v>
      </c>
      <c r="R144" s="103">
        <v>0</v>
      </c>
      <c r="S144" s="42"/>
      <c r="T144" s="42"/>
      <c r="U144" s="42"/>
      <c r="V144" s="42"/>
      <c r="W144" s="42"/>
      <c r="X144" s="45"/>
      <c r="Y144" s="45"/>
      <c r="Z144" s="103">
        <v>1646.94</v>
      </c>
      <c r="AA144" s="103">
        <v>3183.72</v>
      </c>
      <c r="AB144" s="103">
        <v>1851.71</v>
      </c>
      <c r="AC144" s="103">
        <v>1746.37</v>
      </c>
      <c r="AD144" s="103">
        <v>112.2</v>
      </c>
      <c r="AE144" s="103">
        <v>0</v>
      </c>
      <c r="AF144" s="103">
        <v>0</v>
      </c>
    </row>
    <row r="145" spans="1:32" s="7" customFormat="1" ht="22.5" customHeight="1" x14ac:dyDescent="0.2">
      <c r="A145" s="60">
        <v>1</v>
      </c>
      <c r="B145" s="60">
        <v>3</v>
      </c>
      <c r="C145" s="71" t="s">
        <v>135</v>
      </c>
      <c r="D145" s="71" t="s">
        <v>130</v>
      </c>
      <c r="E145" s="71" t="s">
        <v>131</v>
      </c>
      <c r="F145" s="72" t="s">
        <v>133</v>
      </c>
      <c r="G145" s="73" t="s">
        <v>53</v>
      </c>
      <c r="H145" s="126">
        <v>0</v>
      </c>
      <c r="I145" s="135"/>
      <c r="J145" s="135"/>
      <c r="K145" s="126">
        <f t="shared" si="395"/>
        <v>0</v>
      </c>
      <c r="L145" s="112">
        <f t="shared" si="344"/>
        <v>0</v>
      </c>
      <c r="M145" s="103">
        <v>0</v>
      </c>
      <c r="N145" s="103">
        <v>0</v>
      </c>
      <c r="O145" s="103">
        <v>0</v>
      </c>
      <c r="P145" s="103">
        <v>0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v>0</v>
      </c>
      <c r="W145" s="103">
        <v>0</v>
      </c>
      <c r="X145" s="103">
        <v>0</v>
      </c>
      <c r="Y145" s="103">
        <v>0</v>
      </c>
      <c r="Z145" s="103">
        <v>0</v>
      </c>
      <c r="AA145" s="103">
        <v>0</v>
      </c>
      <c r="AB145" s="103">
        <v>0</v>
      </c>
      <c r="AC145" s="103">
        <v>0</v>
      </c>
      <c r="AD145" s="103">
        <v>0</v>
      </c>
      <c r="AE145" s="103">
        <v>0</v>
      </c>
      <c r="AF145" s="103">
        <v>0</v>
      </c>
    </row>
    <row r="146" spans="1:32" s="7" customFormat="1" ht="22.5" customHeight="1" x14ac:dyDescent="0.2">
      <c r="A146" s="60">
        <v>1</v>
      </c>
      <c r="B146" s="60">
        <v>3</v>
      </c>
      <c r="C146" s="71" t="s">
        <v>135</v>
      </c>
      <c r="D146" s="71" t="s">
        <v>130</v>
      </c>
      <c r="E146" s="71" t="s">
        <v>131</v>
      </c>
      <c r="F146" s="72">
        <v>90</v>
      </c>
      <c r="G146" s="73" t="s">
        <v>54</v>
      </c>
      <c r="H146" s="126">
        <v>10000</v>
      </c>
      <c r="I146" s="135"/>
      <c r="J146" s="135"/>
      <c r="K146" s="126">
        <f t="shared" si="395"/>
        <v>10000</v>
      </c>
      <c r="L146" s="112">
        <f t="shared" si="344"/>
        <v>10000</v>
      </c>
      <c r="M146" s="103">
        <v>0</v>
      </c>
      <c r="N146" s="103">
        <v>0</v>
      </c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v>0</v>
      </c>
      <c r="W146" s="103">
        <v>0</v>
      </c>
      <c r="X146" s="103">
        <v>0</v>
      </c>
      <c r="Y146" s="103">
        <v>0</v>
      </c>
      <c r="Z146" s="103">
        <v>0</v>
      </c>
      <c r="AA146" s="103">
        <v>0</v>
      </c>
      <c r="AB146" s="103">
        <v>0</v>
      </c>
      <c r="AC146" s="103">
        <v>0</v>
      </c>
      <c r="AD146" s="103">
        <v>0</v>
      </c>
      <c r="AE146" s="103">
        <v>0</v>
      </c>
      <c r="AF146" s="103">
        <v>0</v>
      </c>
    </row>
    <row r="147" spans="1:32" s="7" customFormat="1" ht="22.5" customHeight="1" x14ac:dyDescent="0.2">
      <c r="A147" s="65">
        <v>1</v>
      </c>
      <c r="B147" s="65">
        <v>3</v>
      </c>
      <c r="C147" s="70" t="s">
        <v>135</v>
      </c>
      <c r="D147" s="70" t="s">
        <v>130</v>
      </c>
      <c r="E147" s="70" t="s">
        <v>135</v>
      </c>
      <c r="F147" s="242" t="s">
        <v>55</v>
      </c>
      <c r="G147" s="243"/>
      <c r="H147" s="129">
        <f t="shared" ref="H147:J147" si="396">SUM(H148:H149)</f>
        <v>100000</v>
      </c>
      <c r="I147" s="129">
        <f t="shared" si="396"/>
        <v>75000</v>
      </c>
      <c r="J147" s="129">
        <f t="shared" si="396"/>
        <v>0</v>
      </c>
      <c r="K147" s="129">
        <f>SUM(K148:K149)</f>
        <v>25000</v>
      </c>
      <c r="L147" s="130">
        <f t="shared" si="344"/>
        <v>2400</v>
      </c>
      <c r="M147" s="129">
        <f t="shared" ref="M147:M152" si="397">SUM(N147:AF147)</f>
        <v>22600</v>
      </c>
      <c r="N147" s="119">
        <f t="shared" ref="N147:W147" si="398">SUM(N148:N149)</f>
        <v>0</v>
      </c>
      <c r="O147" s="119">
        <f t="shared" si="398"/>
        <v>0</v>
      </c>
      <c r="P147" s="119">
        <f t="shared" si="398"/>
        <v>5300</v>
      </c>
      <c r="Q147" s="41">
        <f t="shared" si="398"/>
        <v>2800</v>
      </c>
      <c r="R147" s="119">
        <f t="shared" si="398"/>
        <v>4000</v>
      </c>
      <c r="S147" s="41">
        <f t="shared" si="398"/>
        <v>0</v>
      </c>
      <c r="T147" s="41">
        <f t="shared" si="398"/>
        <v>0</v>
      </c>
      <c r="U147" s="41">
        <f t="shared" si="398"/>
        <v>0</v>
      </c>
      <c r="V147" s="41">
        <f t="shared" si="398"/>
        <v>0</v>
      </c>
      <c r="W147" s="41">
        <f t="shared" si="398"/>
        <v>0</v>
      </c>
      <c r="X147" s="44">
        <f t="shared" ref="X147" si="399">SUM(X148:X149)</f>
        <v>0</v>
      </c>
      <c r="Y147" s="44">
        <f t="shared" ref="Y147:Z147" si="400">SUM(Y148:Y149)</f>
        <v>0</v>
      </c>
      <c r="Z147" s="119">
        <f t="shared" si="400"/>
        <v>5000</v>
      </c>
      <c r="AA147" s="119">
        <f t="shared" ref="AA147:AB147" si="401">SUM(AA148:AA149)</f>
        <v>0</v>
      </c>
      <c r="AB147" s="119">
        <f t="shared" si="401"/>
        <v>0</v>
      </c>
      <c r="AC147" s="119">
        <f t="shared" ref="AC147:AF147" si="402">SUM(AC148:AC149)</f>
        <v>5500</v>
      </c>
      <c r="AD147" s="119">
        <f t="shared" si="402"/>
        <v>0</v>
      </c>
      <c r="AE147" s="119">
        <f t="shared" si="402"/>
        <v>0</v>
      </c>
      <c r="AF147" s="119">
        <f t="shared" si="402"/>
        <v>0</v>
      </c>
    </row>
    <row r="148" spans="1:32" s="7" customFormat="1" ht="22.5" customHeight="1" x14ac:dyDescent="0.2">
      <c r="A148" s="60">
        <v>1</v>
      </c>
      <c r="B148" s="60">
        <v>3</v>
      </c>
      <c r="C148" s="71" t="s">
        <v>135</v>
      </c>
      <c r="D148" s="71" t="s">
        <v>130</v>
      </c>
      <c r="E148" s="71" t="s">
        <v>135</v>
      </c>
      <c r="F148" s="72" t="s">
        <v>132</v>
      </c>
      <c r="G148" s="73" t="s">
        <v>56</v>
      </c>
      <c r="H148" s="126">
        <v>25000</v>
      </c>
      <c r="I148" s="135"/>
      <c r="J148" s="126"/>
      <c r="K148" s="126">
        <f>SUM(H148+J148)</f>
        <v>25000</v>
      </c>
      <c r="L148" s="112">
        <f t="shared" si="344"/>
        <v>2400</v>
      </c>
      <c r="M148" s="121">
        <f t="shared" si="397"/>
        <v>22600</v>
      </c>
      <c r="N148" s="88">
        <v>0</v>
      </c>
      <c r="O148" s="88">
        <v>0</v>
      </c>
      <c r="P148" s="103">
        <v>5300</v>
      </c>
      <c r="Q148" s="42">
        <v>2800</v>
      </c>
      <c r="R148" s="103">
        <v>4000</v>
      </c>
      <c r="S148" s="42"/>
      <c r="T148" s="42"/>
      <c r="U148" s="42"/>
      <c r="V148" s="42"/>
      <c r="W148" s="42"/>
      <c r="X148" s="45"/>
      <c r="Y148" s="45"/>
      <c r="Z148" s="103">
        <v>5000</v>
      </c>
      <c r="AA148" s="103">
        <v>0</v>
      </c>
      <c r="AB148" s="103">
        <v>0</v>
      </c>
      <c r="AC148" s="103">
        <v>5500</v>
      </c>
      <c r="AD148" s="103">
        <v>0</v>
      </c>
      <c r="AE148" s="103">
        <v>0</v>
      </c>
      <c r="AF148" s="103">
        <v>0</v>
      </c>
    </row>
    <row r="149" spans="1:32" s="7" customFormat="1" ht="22.5" customHeight="1" x14ac:dyDescent="0.2">
      <c r="A149" s="60">
        <v>1</v>
      </c>
      <c r="B149" s="60">
        <v>3</v>
      </c>
      <c r="C149" s="71" t="s">
        <v>135</v>
      </c>
      <c r="D149" s="71" t="s">
        <v>130</v>
      </c>
      <c r="E149" s="71" t="s">
        <v>135</v>
      </c>
      <c r="F149" s="72">
        <v>90</v>
      </c>
      <c r="G149" s="73" t="s">
        <v>57</v>
      </c>
      <c r="H149" s="126">
        <v>75000</v>
      </c>
      <c r="I149" s="126">
        <v>75000</v>
      </c>
      <c r="J149" s="126"/>
      <c r="K149" s="126">
        <f>SUM(H149+J149-I149)</f>
        <v>0</v>
      </c>
      <c r="L149" s="112">
        <f t="shared" si="344"/>
        <v>0</v>
      </c>
      <c r="M149" s="121">
        <f t="shared" si="397"/>
        <v>0</v>
      </c>
      <c r="N149" s="88">
        <v>0</v>
      </c>
      <c r="O149" s="88">
        <v>0</v>
      </c>
      <c r="P149" s="88">
        <v>0</v>
      </c>
      <c r="Q149" s="88">
        <v>0</v>
      </c>
      <c r="R149" s="103">
        <v>0</v>
      </c>
      <c r="S149" s="42"/>
      <c r="T149" s="42"/>
      <c r="U149" s="42"/>
      <c r="V149" s="42"/>
      <c r="W149" s="42"/>
      <c r="X149" s="45"/>
      <c r="Y149" s="45"/>
      <c r="Z149" s="103">
        <v>0</v>
      </c>
      <c r="AA149" s="103">
        <v>0</v>
      </c>
      <c r="AB149" s="103">
        <v>0</v>
      </c>
      <c r="AC149" s="103">
        <v>0</v>
      </c>
      <c r="AD149" s="103">
        <v>0</v>
      </c>
      <c r="AE149" s="103">
        <v>0</v>
      </c>
      <c r="AF149" s="103">
        <v>0</v>
      </c>
    </row>
    <row r="150" spans="1:32" s="7" customFormat="1" ht="22.5" customHeight="1" x14ac:dyDescent="0.2">
      <c r="A150" s="65">
        <v>1</v>
      </c>
      <c r="B150" s="65">
        <v>3</v>
      </c>
      <c r="C150" s="70" t="s">
        <v>135</v>
      </c>
      <c r="D150" s="70" t="s">
        <v>130</v>
      </c>
      <c r="E150" s="70" t="s">
        <v>132</v>
      </c>
      <c r="F150" s="242" t="s">
        <v>58</v>
      </c>
      <c r="G150" s="243"/>
      <c r="H150" s="129">
        <f t="shared" ref="H150:J150" si="403">SUM(H151:H153)</f>
        <v>250000</v>
      </c>
      <c r="I150" s="129">
        <f t="shared" si="403"/>
        <v>90000</v>
      </c>
      <c r="J150" s="129">
        <f t="shared" si="403"/>
        <v>550000</v>
      </c>
      <c r="K150" s="129">
        <f>SUM(K151:K153)</f>
        <v>710000</v>
      </c>
      <c r="L150" s="130">
        <f t="shared" si="344"/>
        <v>309795.04000000004</v>
      </c>
      <c r="M150" s="129">
        <f t="shared" si="397"/>
        <v>400204.95999999996</v>
      </c>
      <c r="N150" s="119">
        <f t="shared" ref="N150:W150" si="404">SUM(N151:N153)</f>
        <v>3202</v>
      </c>
      <c r="O150" s="119">
        <f t="shared" si="404"/>
        <v>25007.93</v>
      </c>
      <c r="P150" s="119">
        <f t="shared" si="404"/>
        <v>53161.72</v>
      </c>
      <c r="Q150" s="41">
        <f t="shared" si="404"/>
        <v>60267.48</v>
      </c>
      <c r="R150" s="119">
        <f t="shared" si="404"/>
        <v>22997.439999999999</v>
      </c>
      <c r="S150" s="41">
        <f t="shared" si="404"/>
        <v>0</v>
      </c>
      <c r="T150" s="41">
        <f t="shared" si="404"/>
        <v>0</v>
      </c>
      <c r="U150" s="41">
        <f t="shared" si="404"/>
        <v>0</v>
      </c>
      <c r="V150" s="41">
        <f>SUM(V151:V153)</f>
        <v>0</v>
      </c>
      <c r="W150" s="41">
        <f t="shared" si="404"/>
        <v>0</v>
      </c>
      <c r="X150" s="44">
        <f t="shared" ref="X150" si="405">SUM(X151:X153)</f>
        <v>0</v>
      </c>
      <c r="Y150" s="44">
        <f t="shared" ref="Y150:Z150" si="406">SUM(Y151:Y153)</f>
        <v>0</v>
      </c>
      <c r="Z150" s="119">
        <f t="shared" si="406"/>
        <v>11770.7</v>
      </c>
      <c r="AA150" s="119">
        <f t="shared" ref="AA150:AB150" si="407">SUM(AA151:AA153)</f>
        <v>0</v>
      </c>
      <c r="AB150" s="119">
        <f t="shared" si="407"/>
        <v>9659.6</v>
      </c>
      <c r="AC150" s="119">
        <f t="shared" ref="AC150:AF150" si="408">SUM(AC151:AC153)</f>
        <v>3692.24</v>
      </c>
      <c r="AD150" s="119">
        <f t="shared" si="408"/>
        <v>5972.8</v>
      </c>
      <c r="AE150" s="119">
        <f t="shared" si="408"/>
        <v>204473.05</v>
      </c>
      <c r="AF150" s="119">
        <f t="shared" si="408"/>
        <v>0</v>
      </c>
    </row>
    <row r="151" spans="1:32" s="7" customFormat="1" ht="22.5" customHeight="1" x14ac:dyDescent="0.2">
      <c r="A151" s="60">
        <v>1</v>
      </c>
      <c r="B151" s="60">
        <v>3</v>
      </c>
      <c r="C151" s="71" t="s">
        <v>135</v>
      </c>
      <c r="D151" s="71" t="s">
        <v>130</v>
      </c>
      <c r="E151" s="71" t="s">
        <v>132</v>
      </c>
      <c r="F151" s="72" t="s">
        <v>137</v>
      </c>
      <c r="G151" s="73" t="s">
        <v>59</v>
      </c>
      <c r="H151" s="126">
        <v>150000</v>
      </c>
      <c r="I151" s="135"/>
      <c r="J151" s="126">
        <v>550000</v>
      </c>
      <c r="K151" s="126">
        <f t="shared" ref="K151:K153" si="409">SUM(H151-I151+J151)</f>
        <v>700000</v>
      </c>
      <c r="L151" s="112">
        <f t="shared" si="344"/>
        <v>300299.04000000004</v>
      </c>
      <c r="M151" s="121">
        <f t="shared" si="397"/>
        <v>399700.95999999996</v>
      </c>
      <c r="N151" s="88">
        <v>3202</v>
      </c>
      <c r="O151" s="88">
        <v>25007.93</v>
      </c>
      <c r="P151" s="103">
        <v>53161.72</v>
      </c>
      <c r="Q151" s="42">
        <v>60267.48</v>
      </c>
      <c r="R151" s="103">
        <v>22997.439999999999</v>
      </c>
      <c r="S151" s="42"/>
      <c r="T151" s="42"/>
      <c r="U151" s="42"/>
      <c r="V151" s="42"/>
      <c r="W151" s="42"/>
      <c r="X151" s="45"/>
      <c r="Y151" s="45"/>
      <c r="Z151" s="103">
        <v>11770.7</v>
      </c>
      <c r="AA151" s="103">
        <v>0</v>
      </c>
      <c r="AB151" s="103">
        <v>9659.6</v>
      </c>
      <c r="AC151" s="103">
        <v>3188.24</v>
      </c>
      <c r="AD151" s="103">
        <v>5972.8</v>
      </c>
      <c r="AE151" s="103">
        <v>204473.05</v>
      </c>
      <c r="AF151" s="103">
        <v>0</v>
      </c>
    </row>
    <row r="152" spans="1:32" s="7" customFormat="1" ht="22.5" customHeight="1" x14ac:dyDescent="0.2">
      <c r="A152" s="60">
        <v>1</v>
      </c>
      <c r="B152" s="60">
        <v>3</v>
      </c>
      <c r="C152" s="71" t="s">
        <v>135</v>
      </c>
      <c r="D152" s="71" t="s">
        <v>130</v>
      </c>
      <c r="E152" s="71" t="s">
        <v>132</v>
      </c>
      <c r="F152" s="72" t="s">
        <v>131</v>
      </c>
      <c r="G152" s="73" t="s">
        <v>60</v>
      </c>
      <c r="H152" s="126">
        <v>100000</v>
      </c>
      <c r="I152" s="126">
        <v>90000</v>
      </c>
      <c r="J152" s="135"/>
      <c r="K152" s="126">
        <f t="shared" si="409"/>
        <v>10000</v>
      </c>
      <c r="L152" s="112">
        <f t="shared" si="344"/>
        <v>9496</v>
      </c>
      <c r="M152" s="121">
        <f t="shared" si="397"/>
        <v>504</v>
      </c>
      <c r="N152" s="88">
        <v>0</v>
      </c>
      <c r="O152" s="88">
        <v>0</v>
      </c>
      <c r="P152" s="88">
        <v>0</v>
      </c>
      <c r="Q152" s="88">
        <v>0</v>
      </c>
      <c r="R152" s="103">
        <v>0</v>
      </c>
      <c r="S152" s="42"/>
      <c r="T152" s="42"/>
      <c r="U152" s="42"/>
      <c r="V152" s="42"/>
      <c r="W152" s="42"/>
      <c r="X152" s="45"/>
      <c r="Y152" s="45"/>
      <c r="Z152" s="103">
        <v>0</v>
      </c>
      <c r="AA152" s="103">
        <v>0</v>
      </c>
      <c r="AB152" s="103">
        <v>0</v>
      </c>
      <c r="AC152" s="103">
        <v>504</v>
      </c>
      <c r="AD152" s="103">
        <v>0</v>
      </c>
      <c r="AE152" s="103">
        <v>0</v>
      </c>
      <c r="AF152" s="103">
        <v>0</v>
      </c>
    </row>
    <row r="153" spans="1:32" s="7" customFormat="1" ht="22.5" customHeight="1" x14ac:dyDescent="0.2">
      <c r="A153" s="60">
        <v>1</v>
      </c>
      <c r="B153" s="60">
        <v>3</v>
      </c>
      <c r="C153" s="71" t="s">
        <v>135</v>
      </c>
      <c r="D153" s="71" t="s">
        <v>130</v>
      </c>
      <c r="E153" s="71" t="s">
        <v>132</v>
      </c>
      <c r="F153" s="72">
        <v>90</v>
      </c>
      <c r="G153" s="73" t="s">
        <v>61</v>
      </c>
      <c r="H153" s="126">
        <v>0</v>
      </c>
      <c r="I153" s="135"/>
      <c r="J153" s="135"/>
      <c r="K153" s="126">
        <f t="shared" si="409"/>
        <v>0</v>
      </c>
      <c r="L153" s="112">
        <f t="shared" si="344"/>
        <v>0</v>
      </c>
      <c r="M153" s="121">
        <v>0</v>
      </c>
      <c r="N153" s="88">
        <v>0</v>
      </c>
      <c r="O153" s="88">
        <v>0</v>
      </c>
      <c r="P153" s="88">
        <v>0</v>
      </c>
      <c r="Q153" s="88">
        <v>0</v>
      </c>
      <c r="R153" s="103">
        <f>SUM(S153:AD153)</f>
        <v>0</v>
      </c>
      <c r="S153" s="42"/>
      <c r="T153" s="42"/>
      <c r="U153" s="42"/>
      <c r="V153" s="42"/>
      <c r="W153" s="42"/>
      <c r="X153" s="45"/>
      <c r="Y153" s="45"/>
      <c r="Z153" s="103">
        <f t="shared" ref="Z153:AB153" si="410">SUM(AA153:AL153)</f>
        <v>0</v>
      </c>
      <c r="AA153" s="103">
        <f t="shared" si="410"/>
        <v>0</v>
      </c>
      <c r="AB153" s="103">
        <f t="shared" si="410"/>
        <v>0</v>
      </c>
      <c r="AC153" s="103">
        <v>0</v>
      </c>
      <c r="AD153" s="103">
        <v>0</v>
      </c>
      <c r="AE153" s="103">
        <v>0</v>
      </c>
      <c r="AF153" s="103">
        <v>0</v>
      </c>
    </row>
    <row r="154" spans="1:32" s="7" customFormat="1" ht="22.5" customHeight="1" x14ac:dyDescent="0.2">
      <c r="A154" s="11"/>
      <c r="B154" s="11"/>
      <c r="C154" s="15"/>
      <c r="D154" s="15"/>
      <c r="E154" s="15"/>
      <c r="F154" s="15"/>
      <c r="G154" s="16"/>
      <c r="H154" s="140"/>
      <c r="I154" s="140"/>
      <c r="J154" s="140"/>
      <c r="K154" s="141"/>
      <c r="L154" s="142"/>
      <c r="M154" s="143">
        <f>SUM(N154:AF154)</f>
        <v>0</v>
      </c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</row>
    <row r="155" spans="1:32" s="7" customFormat="1" ht="22.5" customHeight="1" x14ac:dyDescent="0.2">
      <c r="A155" s="286" t="s">
        <v>0</v>
      </c>
      <c r="B155" s="287"/>
      <c r="C155" s="271" t="s">
        <v>1</v>
      </c>
      <c r="D155" s="289"/>
      <c r="E155" s="289"/>
      <c r="F155" s="290"/>
      <c r="G155" s="225" t="s">
        <v>190</v>
      </c>
      <c r="H155" s="209" t="s">
        <v>226</v>
      </c>
      <c r="I155" s="209" t="s">
        <v>219</v>
      </c>
      <c r="J155" s="209" t="s">
        <v>220</v>
      </c>
      <c r="K155" s="206" t="s">
        <v>227</v>
      </c>
      <c r="L155" s="214" t="s">
        <v>217</v>
      </c>
      <c r="M155" s="224" t="s">
        <v>218</v>
      </c>
      <c r="N155" s="213" t="s">
        <v>205</v>
      </c>
      <c r="O155" s="213" t="s">
        <v>206</v>
      </c>
      <c r="P155" s="213" t="s">
        <v>207</v>
      </c>
      <c r="Q155" s="213" t="s">
        <v>208</v>
      </c>
      <c r="R155" s="212" t="s">
        <v>209</v>
      </c>
      <c r="S155" s="206" t="s">
        <v>210</v>
      </c>
      <c r="T155" s="206" t="s">
        <v>211</v>
      </c>
      <c r="U155" s="206" t="s">
        <v>212</v>
      </c>
      <c r="V155" s="206" t="s">
        <v>213</v>
      </c>
      <c r="W155" s="206" t="s">
        <v>214</v>
      </c>
      <c r="X155" s="206" t="s">
        <v>215</v>
      </c>
      <c r="Y155" s="206" t="s">
        <v>216</v>
      </c>
      <c r="Z155" s="212" t="s">
        <v>210</v>
      </c>
      <c r="AA155" s="212" t="s">
        <v>211</v>
      </c>
      <c r="AB155" s="212" t="s">
        <v>212</v>
      </c>
      <c r="AC155" s="212" t="s">
        <v>213</v>
      </c>
      <c r="AD155" s="212" t="s">
        <v>221</v>
      </c>
      <c r="AE155" s="212" t="s">
        <v>215</v>
      </c>
      <c r="AF155" s="212" t="s">
        <v>216</v>
      </c>
    </row>
    <row r="156" spans="1:32" s="7" customFormat="1" ht="22.5" customHeight="1" x14ac:dyDescent="0.2">
      <c r="A156" s="96" t="s">
        <v>2</v>
      </c>
      <c r="B156" s="96" t="s">
        <v>3</v>
      </c>
      <c r="C156" s="97" t="s">
        <v>2</v>
      </c>
      <c r="D156" s="97" t="s">
        <v>3</v>
      </c>
      <c r="E156" s="97" t="s">
        <v>4</v>
      </c>
      <c r="F156" s="98" t="s">
        <v>5</v>
      </c>
      <c r="G156" s="226"/>
      <c r="H156" s="210"/>
      <c r="I156" s="210"/>
      <c r="J156" s="210"/>
      <c r="K156" s="211"/>
      <c r="L156" s="215"/>
      <c r="M156" s="210"/>
      <c r="N156" s="207"/>
      <c r="O156" s="207"/>
      <c r="P156" s="207"/>
      <c r="Q156" s="207"/>
      <c r="R156" s="212"/>
      <c r="S156" s="207"/>
      <c r="T156" s="207"/>
      <c r="U156" s="207"/>
      <c r="V156" s="207"/>
      <c r="W156" s="207"/>
      <c r="X156" s="207"/>
      <c r="Y156" s="207"/>
      <c r="Z156" s="212"/>
      <c r="AA156" s="212"/>
      <c r="AB156" s="212"/>
      <c r="AC156" s="212"/>
      <c r="AD156" s="212"/>
      <c r="AE156" s="212"/>
      <c r="AF156" s="212"/>
    </row>
    <row r="157" spans="1:32" s="7" customFormat="1" ht="22.5" customHeight="1" x14ac:dyDescent="0.2">
      <c r="A157" s="65">
        <v>1</v>
      </c>
      <c r="B157" s="65">
        <v>3</v>
      </c>
      <c r="C157" s="74" t="s">
        <v>135</v>
      </c>
      <c r="D157" s="74" t="s">
        <v>130</v>
      </c>
      <c r="E157" s="74" t="s">
        <v>130</v>
      </c>
      <c r="F157" s="242" t="s">
        <v>62</v>
      </c>
      <c r="G157" s="288"/>
      <c r="H157" s="129">
        <f t="shared" ref="H157:J157" si="411">SUM(H158:H165)</f>
        <v>18050000</v>
      </c>
      <c r="I157" s="129">
        <f t="shared" si="411"/>
        <v>2400000</v>
      </c>
      <c r="J157" s="129">
        <f t="shared" si="411"/>
        <v>3050000</v>
      </c>
      <c r="K157" s="129">
        <f>SUM(K158:K165)</f>
        <v>18700000</v>
      </c>
      <c r="L157" s="130">
        <f t="shared" ref="L157:L187" si="412">SUM(K157-M157)</f>
        <v>4404804.4700000007</v>
      </c>
      <c r="M157" s="129">
        <f>SUM(N157:AF157)</f>
        <v>14295195.529999999</v>
      </c>
      <c r="N157" s="119">
        <f t="shared" ref="N157:W157" si="413">SUM(N158:N165)</f>
        <v>104412.5</v>
      </c>
      <c r="O157" s="119">
        <f t="shared" si="413"/>
        <v>686015.04</v>
      </c>
      <c r="P157" s="119">
        <f t="shared" si="413"/>
        <v>1770514.33</v>
      </c>
      <c r="Q157" s="41">
        <f t="shared" si="413"/>
        <v>1114239.8</v>
      </c>
      <c r="R157" s="119">
        <f t="shared" si="413"/>
        <v>1251084.51</v>
      </c>
      <c r="S157" s="41">
        <f t="shared" si="413"/>
        <v>0</v>
      </c>
      <c r="T157" s="41">
        <f t="shared" si="413"/>
        <v>0</v>
      </c>
      <c r="U157" s="41">
        <f t="shared" si="413"/>
        <v>0</v>
      </c>
      <c r="V157" s="41">
        <f t="shared" si="413"/>
        <v>0</v>
      </c>
      <c r="W157" s="41">
        <f t="shared" si="413"/>
        <v>0</v>
      </c>
      <c r="X157" s="44">
        <f t="shared" ref="X157" si="414">SUM(X158:X165)</f>
        <v>0</v>
      </c>
      <c r="Y157" s="44">
        <f t="shared" ref="Y157:Z157" si="415">SUM(Y158:Y165)</f>
        <v>0</v>
      </c>
      <c r="Z157" s="119">
        <f t="shared" si="415"/>
        <v>1848461.35</v>
      </c>
      <c r="AA157" s="119">
        <f t="shared" ref="AA157:AB157" si="416">SUM(AA158:AA165)</f>
        <v>1608208.1600000001</v>
      </c>
      <c r="AB157" s="119">
        <f t="shared" si="416"/>
        <v>1430588.6099999999</v>
      </c>
      <c r="AC157" s="119">
        <f t="shared" ref="AC157:AF157" si="417">SUM(AC158:AC165)</f>
        <v>1427154.66</v>
      </c>
      <c r="AD157" s="119">
        <f t="shared" si="417"/>
        <v>1382870.0899999999</v>
      </c>
      <c r="AE157" s="119">
        <f t="shared" si="417"/>
        <v>1671646.48</v>
      </c>
      <c r="AF157" s="119">
        <f t="shared" si="417"/>
        <v>0</v>
      </c>
    </row>
    <row r="158" spans="1:32" s="7" customFormat="1" ht="22.5" customHeight="1" x14ac:dyDescent="0.2">
      <c r="A158" s="60">
        <v>1</v>
      </c>
      <c r="B158" s="60">
        <v>3</v>
      </c>
      <c r="C158" s="71" t="s">
        <v>135</v>
      </c>
      <c r="D158" s="71" t="s">
        <v>130</v>
      </c>
      <c r="E158" s="71" t="s">
        <v>130</v>
      </c>
      <c r="F158" s="72" t="s">
        <v>137</v>
      </c>
      <c r="G158" s="73" t="s">
        <v>63</v>
      </c>
      <c r="H158" s="126">
        <v>0</v>
      </c>
      <c r="I158" s="135"/>
      <c r="J158" s="135"/>
      <c r="K158" s="126">
        <f t="shared" ref="K158:K165" si="418">SUM(H158-I158+J158)</f>
        <v>0</v>
      </c>
      <c r="L158" s="112">
        <f t="shared" si="412"/>
        <v>0</v>
      </c>
      <c r="M158" s="103">
        <v>0</v>
      </c>
      <c r="N158" s="103">
        <v>0</v>
      </c>
      <c r="O158" s="103">
        <v>0</v>
      </c>
      <c r="P158" s="103">
        <v>0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103">
        <v>0</v>
      </c>
      <c r="W158" s="103">
        <v>0</v>
      </c>
      <c r="X158" s="103">
        <v>0</v>
      </c>
      <c r="Y158" s="103">
        <v>0</v>
      </c>
      <c r="Z158" s="103">
        <v>0</v>
      </c>
      <c r="AA158" s="103">
        <v>0</v>
      </c>
      <c r="AB158" s="103">
        <v>0</v>
      </c>
      <c r="AC158" s="103">
        <v>0</v>
      </c>
      <c r="AD158" s="103">
        <v>0</v>
      </c>
      <c r="AE158" s="103">
        <v>0</v>
      </c>
      <c r="AF158" s="103">
        <v>0</v>
      </c>
    </row>
    <row r="159" spans="1:32" s="7" customFormat="1" ht="22.5" customHeight="1" x14ac:dyDescent="0.2">
      <c r="A159" s="60">
        <v>1</v>
      </c>
      <c r="B159" s="60">
        <v>3</v>
      </c>
      <c r="C159" s="71" t="s">
        <v>135</v>
      </c>
      <c r="D159" s="71" t="s">
        <v>130</v>
      </c>
      <c r="E159" s="71" t="s">
        <v>130</v>
      </c>
      <c r="F159" s="72" t="s">
        <v>131</v>
      </c>
      <c r="G159" s="73" t="s">
        <v>64</v>
      </c>
      <c r="H159" s="126">
        <v>14000000</v>
      </c>
      <c r="I159" s="126">
        <v>2000000</v>
      </c>
      <c r="J159" s="126"/>
      <c r="K159" s="126">
        <f t="shared" si="418"/>
        <v>12000000</v>
      </c>
      <c r="L159" s="112">
        <f t="shared" si="412"/>
        <v>3076805.84</v>
      </c>
      <c r="M159" s="121">
        <f>SUM(N159:AF159)</f>
        <v>8923194.1600000001</v>
      </c>
      <c r="N159" s="103">
        <v>5312.5</v>
      </c>
      <c r="O159" s="103">
        <v>515838.04</v>
      </c>
      <c r="P159" s="103">
        <v>1155886.83</v>
      </c>
      <c r="Q159" s="42">
        <v>889606.8</v>
      </c>
      <c r="R159" s="103">
        <v>911115.26</v>
      </c>
      <c r="S159" s="42"/>
      <c r="T159" s="42"/>
      <c r="U159" s="42"/>
      <c r="V159" s="42"/>
      <c r="W159" s="42"/>
      <c r="X159" s="45"/>
      <c r="Y159" s="45"/>
      <c r="Z159" s="103">
        <v>913477.1</v>
      </c>
      <c r="AA159" s="103">
        <v>930025.16</v>
      </c>
      <c r="AB159" s="103">
        <v>859062.61</v>
      </c>
      <c r="AC159" s="103">
        <v>855986.37</v>
      </c>
      <c r="AD159" s="103">
        <v>798157.09</v>
      </c>
      <c r="AE159" s="103">
        <v>1088726.3999999999</v>
      </c>
      <c r="AF159" s="103">
        <v>0</v>
      </c>
    </row>
    <row r="160" spans="1:32" s="7" customFormat="1" ht="22.5" customHeight="1" x14ac:dyDescent="0.2">
      <c r="A160" s="60">
        <v>1</v>
      </c>
      <c r="B160" s="60">
        <v>3</v>
      </c>
      <c r="C160" s="71" t="s">
        <v>135</v>
      </c>
      <c r="D160" s="71" t="s">
        <v>130</v>
      </c>
      <c r="E160" s="71" t="s">
        <v>130</v>
      </c>
      <c r="F160" s="72" t="s">
        <v>135</v>
      </c>
      <c r="G160" s="73" t="s">
        <v>65</v>
      </c>
      <c r="H160" s="126">
        <v>0</v>
      </c>
      <c r="I160" s="135"/>
      <c r="J160" s="135"/>
      <c r="K160" s="126">
        <f t="shared" si="418"/>
        <v>0</v>
      </c>
      <c r="L160" s="112">
        <f t="shared" si="412"/>
        <v>0</v>
      </c>
      <c r="M160" s="103">
        <v>0</v>
      </c>
      <c r="N160" s="103">
        <v>0</v>
      </c>
      <c r="O160" s="103">
        <v>0</v>
      </c>
      <c r="P160" s="103">
        <v>0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103">
        <v>0</v>
      </c>
      <c r="W160" s="103">
        <v>0</v>
      </c>
      <c r="X160" s="103">
        <v>0</v>
      </c>
      <c r="Y160" s="103">
        <v>0</v>
      </c>
      <c r="Z160" s="103">
        <v>0</v>
      </c>
      <c r="AA160" s="103">
        <v>0</v>
      </c>
      <c r="AB160" s="103">
        <v>0</v>
      </c>
      <c r="AC160" s="103">
        <v>0</v>
      </c>
      <c r="AD160" s="103">
        <v>0</v>
      </c>
      <c r="AE160" s="103">
        <v>0</v>
      </c>
      <c r="AF160" s="103">
        <v>0</v>
      </c>
    </row>
    <row r="161" spans="1:32" s="7" customFormat="1" ht="22.5" customHeight="1" x14ac:dyDescent="0.2">
      <c r="A161" s="60">
        <v>1</v>
      </c>
      <c r="B161" s="60">
        <v>3</v>
      </c>
      <c r="C161" s="71" t="s">
        <v>135</v>
      </c>
      <c r="D161" s="71" t="s">
        <v>130</v>
      </c>
      <c r="E161" s="71" t="s">
        <v>130</v>
      </c>
      <c r="F161" s="72" t="s">
        <v>130</v>
      </c>
      <c r="G161" s="73" t="s">
        <v>66</v>
      </c>
      <c r="H161" s="126">
        <v>450000</v>
      </c>
      <c r="I161" s="126"/>
      <c r="J161" s="126">
        <v>3050000</v>
      </c>
      <c r="K161" s="126">
        <f t="shared" si="418"/>
        <v>3500000</v>
      </c>
      <c r="L161" s="112">
        <f t="shared" si="412"/>
        <v>851386.37999999989</v>
      </c>
      <c r="M161" s="121">
        <f>SUM(N161:AF161)</f>
        <v>2648613.62</v>
      </c>
      <c r="N161" s="88">
        <v>99100</v>
      </c>
      <c r="O161" s="103">
        <v>25000</v>
      </c>
      <c r="P161" s="88">
        <v>25000</v>
      </c>
      <c r="Q161" s="42">
        <v>99100</v>
      </c>
      <c r="R161" s="103">
        <v>0</v>
      </c>
      <c r="S161" s="42"/>
      <c r="T161" s="42"/>
      <c r="U161" s="42"/>
      <c r="V161" s="42"/>
      <c r="W161" s="42"/>
      <c r="X161" s="45"/>
      <c r="Y161" s="45"/>
      <c r="Z161" s="103">
        <v>370100</v>
      </c>
      <c r="AA161" s="103">
        <v>469200</v>
      </c>
      <c r="AB161" s="103">
        <v>370100</v>
      </c>
      <c r="AC161" s="103">
        <v>371652.54</v>
      </c>
      <c r="AD161" s="103">
        <v>421156</v>
      </c>
      <c r="AE161" s="103">
        <v>398205.08</v>
      </c>
      <c r="AF161" s="103">
        <v>0</v>
      </c>
    </row>
    <row r="162" spans="1:32" s="7" customFormat="1" ht="22.5" customHeight="1" x14ac:dyDescent="0.2">
      <c r="A162" s="60">
        <v>1</v>
      </c>
      <c r="B162" s="60">
        <v>3</v>
      </c>
      <c r="C162" s="71" t="s">
        <v>135</v>
      </c>
      <c r="D162" s="71" t="s">
        <v>130</v>
      </c>
      <c r="E162" s="71" t="s">
        <v>130</v>
      </c>
      <c r="F162" s="72" t="s">
        <v>136</v>
      </c>
      <c r="G162" s="73" t="s">
        <v>67</v>
      </c>
      <c r="H162" s="126">
        <v>100000</v>
      </c>
      <c r="I162" s="126">
        <v>100000</v>
      </c>
      <c r="J162" s="135"/>
      <c r="K162" s="126">
        <f t="shared" si="418"/>
        <v>0</v>
      </c>
      <c r="L162" s="112">
        <f t="shared" si="412"/>
        <v>0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103">
        <v>0</v>
      </c>
      <c r="U162" s="103">
        <v>0</v>
      </c>
      <c r="V162" s="103">
        <v>0</v>
      </c>
      <c r="W162" s="103">
        <v>0</v>
      </c>
      <c r="X162" s="103">
        <v>0</v>
      </c>
      <c r="Y162" s="103">
        <v>0</v>
      </c>
      <c r="Z162" s="103">
        <v>0</v>
      </c>
      <c r="AA162" s="103">
        <v>0</v>
      </c>
      <c r="AB162" s="103">
        <v>0</v>
      </c>
      <c r="AC162" s="103">
        <v>0</v>
      </c>
      <c r="AD162" s="103">
        <v>0</v>
      </c>
      <c r="AE162" s="103">
        <v>0</v>
      </c>
      <c r="AF162" s="103">
        <v>0</v>
      </c>
    </row>
    <row r="163" spans="1:32" s="7" customFormat="1" ht="22.5" customHeight="1" x14ac:dyDescent="0.2">
      <c r="A163" s="60">
        <v>1</v>
      </c>
      <c r="B163" s="60">
        <v>3</v>
      </c>
      <c r="C163" s="71" t="s">
        <v>135</v>
      </c>
      <c r="D163" s="71" t="s">
        <v>130</v>
      </c>
      <c r="E163" s="71" t="s">
        <v>130</v>
      </c>
      <c r="F163" s="72" t="s">
        <v>139</v>
      </c>
      <c r="G163" s="73" t="s">
        <v>68</v>
      </c>
      <c r="H163" s="126">
        <v>100000</v>
      </c>
      <c r="I163" s="126">
        <v>100000</v>
      </c>
      <c r="J163" s="135"/>
      <c r="K163" s="126">
        <f t="shared" si="418"/>
        <v>0</v>
      </c>
      <c r="L163" s="112">
        <f t="shared" si="412"/>
        <v>0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0</v>
      </c>
      <c r="U163" s="103">
        <v>0</v>
      </c>
      <c r="V163" s="103">
        <v>0</v>
      </c>
      <c r="W163" s="103">
        <v>0</v>
      </c>
      <c r="X163" s="103">
        <v>0</v>
      </c>
      <c r="Y163" s="103">
        <v>0</v>
      </c>
      <c r="Z163" s="103">
        <v>0</v>
      </c>
      <c r="AA163" s="103">
        <v>0</v>
      </c>
      <c r="AB163" s="103">
        <v>0</v>
      </c>
      <c r="AC163" s="103">
        <v>0</v>
      </c>
      <c r="AD163" s="103">
        <v>0</v>
      </c>
      <c r="AE163" s="103">
        <v>0</v>
      </c>
      <c r="AF163" s="103">
        <v>0</v>
      </c>
    </row>
    <row r="164" spans="1:32" s="7" customFormat="1" ht="22.5" customHeight="1" x14ac:dyDescent="0.2">
      <c r="A164" s="60">
        <v>1</v>
      </c>
      <c r="B164" s="60">
        <v>3</v>
      </c>
      <c r="C164" s="71" t="s">
        <v>135</v>
      </c>
      <c r="D164" s="71" t="s">
        <v>130</v>
      </c>
      <c r="E164" s="71" t="s">
        <v>130</v>
      </c>
      <c r="F164" s="72">
        <v>12</v>
      </c>
      <c r="G164" s="73" t="s">
        <v>69</v>
      </c>
      <c r="H164" s="126">
        <v>3400000</v>
      </c>
      <c r="I164" s="126">
        <v>200000</v>
      </c>
      <c r="J164" s="135"/>
      <c r="K164" s="126">
        <f t="shared" si="418"/>
        <v>3200000</v>
      </c>
      <c r="L164" s="112">
        <f t="shared" si="412"/>
        <v>476612.25</v>
      </c>
      <c r="M164" s="121">
        <f>SUM(N164:AF164)</f>
        <v>2723387.75</v>
      </c>
      <c r="N164" s="88">
        <v>0</v>
      </c>
      <c r="O164" s="103">
        <v>145177</v>
      </c>
      <c r="P164" s="103">
        <v>589627.5</v>
      </c>
      <c r="Q164" s="42">
        <v>125533</v>
      </c>
      <c r="R164" s="103">
        <v>339969.25</v>
      </c>
      <c r="S164" s="42"/>
      <c r="T164" s="42"/>
      <c r="U164" s="42"/>
      <c r="V164" s="42"/>
      <c r="W164" s="42"/>
      <c r="X164" s="45"/>
      <c r="Y164" s="45"/>
      <c r="Z164" s="103">
        <v>564884.25</v>
      </c>
      <c r="AA164" s="103">
        <v>208983</v>
      </c>
      <c r="AB164" s="103">
        <v>201426</v>
      </c>
      <c r="AC164" s="103">
        <v>199515.75</v>
      </c>
      <c r="AD164" s="103">
        <v>163557</v>
      </c>
      <c r="AE164" s="103">
        <v>184715</v>
      </c>
      <c r="AF164" s="103">
        <v>0</v>
      </c>
    </row>
    <row r="165" spans="1:32" s="7" customFormat="1" ht="22.5" customHeight="1" x14ac:dyDescent="0.2">
      <c r="A165" s="60">
        <v>1</v>
      </c>
      <c r="B165" s="60">
        <v>3</v>
      </c>
      <c r="C165" s="71" t="s">
        <v>135</v>
      </c>
      <c r="D165" s="71" t="s">
        <v>130</v>
      </c>
      <c r="E165" s="71" t="s">
        <v>130</v>
      </c>
      <c r="F165" s="72">
        <v>90</v>
      </c>
      <c r="G165" s="73" t="s">
        <v>70</v>
      </c>
      <c r="H165" s="126">
        <v>0</v>
      </c>
      <c r="I165" s="135"/>
      <c r="J165" s="135"/>
      <c r="K165" s="126">
        <f t="shared" si="418"/>
        <v>0</v>
      </c>
      <c r="L165" s="112">
        <f t="shared" si="412"/>
        <v>0</v>
      </c>
      <c r="M165" s="121">
        <f>SUM(N165:AF165)</f>
        <v>0</v>
      </c>
      <c r="N165" s="88">
        <v>0</v>
      </c>
      <c r="O165" s="88">
        <v>0</v>
      </c>
      <c r="P165" s="88">
        <v>0</v>
      </c>
      <c r="Q165" s="88">
        <v>0</v>
      </c>
      <c r="R165" s="103">
        <f>SUM(S165:AD165)</f>
        <v>0</v>
      </c>
      <c r="S165" s="42"/>
      <c r="T165" s="42"/>
      <c r="U165" s="42"/>
      <c r="V165" s="42"/>
      <c r="W165" s="42"/>
      <c r="X165" s="45"/>
      <c r="Y165" s="45"/>
      <c r="Z165" s="103">
        <f t="shared" ref="Z165:AB165" si="419">SUM(AA165:AL165)</f>
        <v>0</v>
      </c>
      <c r="AA165" s="103">
        <f t="shared" si="419"/>
        <v>0</v>
      </c>
      <c r="AB165" s="103">
        <f t="shared" si="419"/>
        <v>0</v>
      </c>
      <c r="AC165" s="103">
        <f t="shared" ref="AC165" si="420">SUM(AD165:AO165)</f>
        <v>0</v>
      </c>
      <c r="AD165" s="103">
        <f t="shared" ref="AD165" si="421">SUM(AE165:AP165)</f>
        <v>0</v>
      </c>
      <c r="AE165" s="103">
        <f t="shared" ref="AE165" si="422">SUM(AF165:AQ165)</f>
        <v>0</v>
      </c>
      <c r="AF165" s="103">
        <f t="shared" ref="AF165" si="423">SUM(AG165:AR165)</f>
        <v>0</v>
      </c>
    </row>
    <row r="166" spans="1:32" s="7" customFormat="1" ht="22.5" customHeight="1" x14ac:dyDescent="0.2">
      <c r="A166" s="65">
        <v>1</v>
      </c>
      <c r="B166" s="65">
        <v>3</v>
      </c>
      <c r="C166" s="70" t="s">
        <v>135</v>
      </c>
      <c r="D166" s="70" t="s">
        <v>130</v>
      </c>
      <c r="E166" s="70" t="s">
        <v>139</v>
      </c>
      <c r="F166" s="242" t="s">
        <v>71</v>
      </c>
      <c r="G166" s="288"/>
      <c r="H166" s="129">
        <f t="shared" ref="H166:I166" si="424">SUM(H167:H168)</f>
        <v>310000</v>
      </c>
      <c r="I166" s="129">
        <f t="shared" si="424"/>
        <v>0</v>
      </c>
      <c r="J166" s="129">
        <f>SUM(J167:J168)</f>
        <v>18888000</v>
      </c>
      <c r="K166" s="129">
        <f>SUM(K167:K168)</f>
        <v>19198000</v>
      </c>
      <c r="L166" s="130">
        <f t="shared" si="412"/>
        <v>8920378.379999999</v>
      </c>
      <c r="M166" s="129">
        <f>SUM(N166:AF166)</f>
        <v>10277621.620000001</v>
      </c>
      <c r="N166" s="119">
        <f t="shared" ref="N166:W166" si="425">SUM(N167:N168)</f>
        <v>0</v>
      </c>
      <c r="O166" s="119">
        <f t="shared" si="425"/>
        <v>153950</v>
      </c>
      <c r="P166" s="119">
        <f t="shared" si="425"/>
        <v>479194.4</v>
      </c>
      <c r="Q166" s="41">
        <f t="shared" si="425"/>
        <v>3474216</v>
      </c>
      <c r="R166" s="119">
        <f t="shared" si="425"/>
        <v>731716.87</v>
      </c>
      <c r="S166" s="41">
        <f t="shared" si="425"/>
        <v>0</v>
      </c>
      <c r="T166" s="41">
        <f t="shared" si="425"/>
        <v>0</v>
      </c>
      <c r="U166" s="41">
        <f t="shared" si="425"/>
        <v>0</v>
      </c>
      <c r="V166" s="41">
        <f t="shared" si="425"/>
        <v>0</v>
      </c>
      <c r="W166" s="41">
        <f t="shared" si="425"/>
        <v>0</v>
      </c>
      <c r="X166" s="44">
        <f t="shared" ref="X166" si="426">SUM(X167:X168)</f>
        <v>0</v>
      </c>
      <c r="Y166" s="44">
        <f t="shared" ref="Y166:Z166" si="427">SUM(Y167:Y168)</f>
        <v>0</v>
      </c>
      <c r="Z166" s="119">
        <f t="shared" si="427"/>
        <v>1508125.3</v>
      </c>
      <c r="AA166" s="119">
        <f t="shared" ref="AA166:AB166" si="428">SUM(AA167:AA168)</f>
        <v>495039.99</v>
      </c>
      <c r="AB166" s="119">
        <f t="shared" si="428"/>
        <v>1116821.02</v>
      </c>
      <c r="AC166" s="119">
        <f t="shared" ref="AC166:AF166" si="429">SUM(AC167:AC168)</f>
        <v>1034361.38</v>
      </c>
      <c r="AD166" s="119">
        <f t="shared" si="429"/>
        <v>431079.93</v>
      </c>
      <c r="AE166" s="119">
        <f t="shared" si="429"/>
        <v>853116.73</v>
      </c>
      <c r="AF166" s="119">
        <f t="shared" si="429"/>
        <v>0</v>
      </c>
    </row>
    <row r="167" spans="1:32" s="7" customFormat="1" ht="22.5" customHeight="1" x14ac:dyDescent="0.2">
      <c r="A167" s="60">
        <v>1</v>
      </c>
      <c r="B167" s="60">
        <v>3</v>
      </c>
      <c r="C167" s="71" t="s">
        <v>135</v>
      </c>
      <c r="D167" s="71" t="s">
        <v>130</v>
      </c>
      <c r="E167" s="71" t="s">
        <v>139</v>
      </c>
      <c r="F167" s="72" t="s">
        <v>135</v>
      </c>
      <c r="G167" s="73" t="s">
        <v>152</v>
      </c>
      <c r="H167" s="126">
        <v>10000</v>
      </c>
      <c r="I167" s="135"/>
      <c r="J167" s="135"/>
      <c r="K167" s="126">
        <f t="shared" ref="K167:K168" si="430">SUM(H167-I167+J167)</f>
        <v>10000</v>
      </c>
      <c r="L167" s="112">
        <f t="shared" si="412"/>
        <v>10000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  <c r="U167" s="103">
        <v>0</v>
      </c>
      <c r="V167" s="103">
        <v>0</v>
      </c>
      <c r="W167" s="103">
        <v>0</v>
      </c>
      <c r="X167" s="103">
        <v>0</v>
      </c>
      <c r="Y167" s="103">
        <v>0</v>
      </c>
      <c r="Z167" s="103">
        <v>0</v>
      </c>
      <c r="AA167" s="103">
        <v>0</v>
      </c>
      <c r="AB167" s="103">
        <v>2650</v>
      </c>
      <c r="AC167" s="103">
        <v>0</v>
      </c>
      <c r="AD167" s="103">
        <v>0</v>
      </c>
      <c r="AE167" s="103">
        <v>0</v>
      </c>
      <c r="AF167" s="103">
        <v>0</v>
      </c>
    </row>
    <row r="168" spans="1:32" s="7" customFormat="1" ht="22.5" customHeight="1" x14ac:dyDescent="0.2">
      <c r="A168" s="60">
        <v>1</v>
      </c>
      <c r="B168" s="60">
        <v>3</v>
      </c>
      <c r="C168" s="71" t="s">
        <v>135</v>
      </c>
      <c r="D168" s="71" t="s">
        <v>130</v>
      </c>
      <c r="E168" s="71" t="s">
        <v>139</v>
      </c>
      <c r="F168" s="72">
        <v>90</v>
      </c>
      <c r="G168" s="73" t="s">
        <v>71</v>
      </c>
      <c r="H168" s="126">
        <v>300000</v>
      </c>
      <c r="I168" s="135"/>
      <c r="J168" s="126">
        <v>18888000</v>
      </c>
      <c r="K168" s="126">
        <f t="shared" si="430"/>
        <v>19188000</v>
      </c>
      <c r="L168" s="112">
        <f t="shared" si="412"/>
        <v>8913028.379999999</v>
      </c>
      <c r="M168" s="121">
        <f t="shared" ref="M168:M187" si="431">SUM(N168:AF168)</f>
        <v>10274971.620000001</v>
      </c>
      <c r="N168" s="88">
        <v>0</v>
      </c>
      <c r="O168" s="103">
        <v>153950</v>
      </c>
      <c r="P168" s="88">
        <v>479194.4</v>
      </c>
      <c r="Q168" s="88">
        <v>3474216</v>
      </c>
      <c r="R168" s="103">
        <v>731716.87</v>
      </c>
      <c r="S168" s="42"/>
      <c r="T168" s="42"/>
      <c r="U168" s="42"/>
      <c r="V168" s="42"/>
      <c r="W168" s="42"/>
      <c r="X168" s="45"/>
      <c r="Y168" s="45"/>
      <c r="Z168" s="103">
        <v>1508125.3</v>
      </c>
      <c r="AA168" s="103">
        <v>495039.99</v>
      </c>
      <c r="AB168" s="103">
        <v>1114171.02</v>
      </c>
      <c r="AC168" s="103">
        <v>1034361.38</v>
      </c>
      <c r="AD168" s="103">
        <v>431079.93</v>
      </c>
      <c r="AE168" s="103">
        <v>853116.73</v>
      </c>
      <c r="AF168" s="103">
        <v>0</v>
      </c>
    </row>
    <row r="169" spans="1:32" s="7" customFormat="1" ht="22.5" customHeight="1" x14ac:dyDescent="0.2">
      <c r="A169" s="64">
        <v>1</v>
      </c>
      <c r="B169" s="64">
        <v>3</v>
      </c>
      <c r="C169" s="69" t="s">
        <v>135</v>
      </c>
      <c r="D169" s="69" t="s">
        <v>133</v>
      </c>
      <c r="E169" s="239" t="s">
        <v>72</v>
      </c>
      <c r="F169" s="244"/>
      <c r="G169" s="245"/>
      <c r="H169" s="133">
        <f t="shared" ref="H169:J169" si="432">SUM(H170+H172)</f>
        <v>600000</v>
      </c>
      <c r="I169" s="133">
        <f t="shared" si="432"/>
        <v>480000</v>
      </c>
      <c r="J169" s="133">
        <f t="shared" si="432"/>
        <v>2500000</v>
      </c>
      <c r="K169" s="133">
        <f>SUM(K170+K172)</f>
        <v>2620000</v>
      </c>
      <c r="L169" s="134">
        <f t="shared" si="412"/>
        <v>126883.54000000004</v>
      </c>
      <c r="M169" s="133">
        <f t="shared" si="431"/>
        <v>2493116.46</v>
      </c>
      <c r="N169" s="117">
        <f t="shared" ref="N169:W169" si="433">SUM(N170+N172)</f>
        <v>0</v>
      </c>
      <c r="O169" s="117">
        <f t="shared" si="433"/>
        <v>6995.93</v>
      </c>
      <c r="P169" s="117">
        <f t="shared" si="433"/>
        <v>3720.53</v>
      </c>
      <c r="Q169" s="40">
        <f t="shared" si="433"/>
        <v>2225000</v>
      </c>
      <c r="R169" s="117">
        <f t="shared" si="433"/>
        <v>0</v>
      </c>
      <c r="S169" s="40">
        <f t="shared" si="433"/>
        <v>0</v>
      </c>
      <c r="T169" s="40">
        <f t="shared" si="433"/>
        <v>0</v>
      </c>
      <c r="U169" s="40">
        <f t="shared" si="433"/>
        <v>0</v>
      </c>
      <c r="V169" s="40">
        <f t="shared" si="433"/>
        <v>0</v>
      </c>
      <c r="W169" s="40">
        <f t="shared" si="433"/>
        <v>0</v>
      </c>
      <c r="X169" s="43">
        <f t="shared" ref="X169" si="434">SUM(X170+X172)</f>
        <v>0</v>
      </c>
      <c r="Y169" s="43">
        <f t="shared" ref="Y169:Z169" si="435">SUM(Y170+Y172)</f>
        <v>0</v>
      </c>
      <c r="Z169" s="117">
        <f t="shared" si="435"/>
        <v>0</v>
      </c>
      <c r="AA169" s="117">
        <f t="shared" ref="AA169:AB169" si="436">SUM(AA170+AA172)</f>
        <v>0</v>
      </c>
      <c r="AB169" s="117">
        <f t="shared" si="436"/>
        <v>0</v>
      </c>
      <c r="AC169" s="117">
        <f t="shared" ref="AC169:AF169" si="437">SUM(AC170+AC172)</f>
        <v>0</v>
      </c>
      <c r="AD169" s="117">
        <f t="shared" si="437"/>
        <v>0</v>
      </c>
      <c r="AE169" s="117">
        <f t="shared" si="437"/>
        <v>257400</v>
      </c>
      <c r="AF169" s="117">
        <f t="shared" si="437"/>
        <v>0</v>
      </c>
    </row>
    <row r="170" spans="1:32" s="7" customFormat="1" ht="22.5" customHeight="1" x14ac:dyDescent="0.2">
      <c r="A170" s="65">
        <v>1</v>
      </c>
      <c r="B170" s="65">
        <v>3</v>
      </c>
      <c r="C170" s="70" t="s">
        <v>135</v>
      </c>
      <c r="D170" s="70" t="s">
        <v>133</v>
      </c>
      <c r="E170" s="70" t="s">
        <v>137</v>
      </c>
      <c r="F170" s="242" t="s">
        <v>73</v>
      </c>
      <c r="G170" s="288"/>
      <c r="H170" s="129">
        <f t="shared" ref="H170:J170" si="438">SUM(H171)</f>
        <v>500000</v>
      </c>
      <c r="I170" s="129">
        <f t="shared" si="438"/>
        <v>480000</v>
      </c>
      <c r="J170" s="129">
        <f t="shared" si="438"/>
        <v>0</v>
      </c>
      <c r="K170" s="129">
        <f>SUM(K171)</f>
        <v>20000</v>
      </c>
      <c r="L170" s="130">
        <f t="shared" si="412"/>
        <v>9283.5399999999991</v>
      </c>
      <c r="M170" s="129">
        <f t="shared" si="431"/>
        <v>10716.460000000001</v>
      </c>
      <c r="N170" s="119">
        <f t="shared" ref="N170:AC172" si="439">SUM(N171)</f>
        <v>0</v>
      </c>
      <c r="O170" s="119">
        <f t="shared" si="439"/>
        <v>6995.93</v>
      </c>
      <c r="P170" s="119">
        <f t="shared" si="439"/>
        <v>3720.53</v>
      </c>
      <c r="Q170" s="41">
        <f t="shared" si="439"/>
        <v>0</v>
      </c>
      <c r="R170" s="119">
        <f t="shared" si="439"/>
        <v>0</v>
      </c>
      <c r="S170" s="41">
        <f t="shared" si="439"/>
        <v>0</v>
      </c>
      <c r="T170" s="41">
        <f t="shared" si="439"/>
        <v>0</v>
      </c>
      <c r="U170" s="41">
        <f t="shared" si="439"/>
        <v>0</v>
      </c>
      <c r="V170" s="41">
        <f t="shared" si="439"/>
        <v>0</v>
      </c>
      <c r="W170" s="41">
        <f t="shared" si="439"/>
        <v>0</v>
      </c>
      <c r="X170" s="44">
        <f t="shared" ref="X170" si="440">SUM(X171)</f>
        <v>0</v>
      </c>
      <c r="Y170" s="44">
        <f t="shared" ref="Y170:AF170" si="441">SUM(Y171)</f>
        <v>0</v>
      </c>
      <c r="Z170" s="119">
        <f t="shared" si="441"/>
        <v>0</v>
      </c>
      <c r="AA170" s="119">
        <f t="shared" si="441"/>
        <v>0</v>
      </c>
      <c r="AB170" s="119">
        <f t="shared" si="441"/>
        <v>0</v>
      </c>
      <c r="AC170" s="119">
        <f t="shared" si="441"/>
        <v>0</v>
      </c>
      <c r="AD170" s="119">
        <f t="shared" si="441"/>
        <v>0</v>
      </c>
      <c r="AE170" s="119">
        <f t="shared" si="441"/>
        <v>0</v>
      </c>
      <c r="AF170" s="119">
        <f t="shared" si="441"/>
        <v>0</v>
      </c>
    </row>
    <row r="171" spans="1:32" s="7" customFormat="1" ht="22.5" customHeight="1" x14ac:dyDescent="0.2">
      <c r="A171" s="60">
        <v>1</v>
      </c>
      <c r="B171" s="60">
        <v>3</v>
      </c>
      <c r="C171" s="71" t="s">
        <v>135</v>
      </c>
      <c r="D171" s="71" t="s">
        <v>133</v>
      </c>
      <c r="E171" s="71" t="s">
        <v>137</v>
      </c>
      <c r="F171" s="72" t="s">
        <v>137</v>
      </c>
      <c r="G171" s="73" t="s">
        <v>74</v>
      </c>
      <c r="H171" s="126">
        <v>500000</v>
      </c>
      <c r="I171" s="126">
        <v>480000</v>
      </c>
      <c r="J171" s="126"/>
      <c r="K171" s="126">
        <f t="shared" ref="K171" si="442">SUM(H171-I171+J171)</f>
        <v>20000</v>
      </c>
      <c r="L171" s="112">
        <f t="shared" si="412"/>
        <v>9283.5399999999991</v>
      </c>
      <c r="M171" s="121">
        <f t="shared" si="431"/>
        <v>10716.460000000001</v>
      </c>
      <c r="N171" s="88">
        <v>0</v>
      </c>
      <c r="O171" s="88">
        <v>6995.93</v>
      </c>
      <c r="P171" s="103">
        <v>3720.53</v>
      </c>
      <c r="Q171" s="125">
        <v>0</v>
      </c>
      <c r="R171" s="103">
        <v>0</v>
      </c>
      <c r="S171" s="87"/>
      <c r="T171" s="87"/>
      <c r="U171" s="87"/>
      <c r="V171" s="42"/>
      <c r="W171" s="42"/>
      <c r="X171" s="45"/>
      <c r="Y171" s="45"/>
      <c r="Z171" s="103">
        <v>0</v>
      </c>
      <c r="AA171" s="103">
        <v>0</v>
      </c>
      <c r="AB171" s="103">
        <v>0</v>
      </c>
      <c r="AC171" s="103">
        <v>0</v>
      </c>
      <c r="AD171" s="103">
        <v>0</v>
      </c>
      <c r="AE171" s="103">
        <v>0</v>
      </c>
      <c r="AF171" s="103">
        <v>0</v>
      </c>
    </row>
    <row r="172" spans="1:32" s="7" customFormat="1" ht="22.5" customHeight="1" x14ac:dyDescent="0.2">
      <c r="A172" s="65">
        <v>1</v>
      </c>
      <c r="B172" s="65">
        <v>3</v>
      </c>
      <c r="C172" s="70" t="s">
        <v>135</v>
      </c>
      <c r="D172" s="70" t="s">
        <v>133</v>
      </c>
      <c r="E172" s="70" t="s">
        <v>131</v>
      </c>
      <c r="F172" s="242" t="s">
        <v>75</v>
      </c>
      <c r="G172" s="288"/>
      <c r="H172" s="129">
        <f t="shared" ref="H172:J172" si="443">SUM(H173)</f>
        <v>100000</v>
      </c>
      <c r="I172" s="129">
        <f t="shared" si="443"/>
        <v>0</v>
      </c>
      <c r="J172" s="129">
        <f t="shared" si="443"/>
        <v>2500000</v>
      </c>
      <c r="K172" s="129">
        <f>SUM(K173)</f>
        <v>2600000</v>
      </c>
      <c r="L172" s="130">
        <f t="shared" si="412"/>
        <v>117600</v>
      </c>
      <c r="M172" s="129">
        <f t="shared" si="431"/>
        <v>2482400</v>
      </c>
      <c r="N172" s="129">
        <f t="shared" si="439"/>
        <v>0</v>
      </c>
      <c r="O172" s="119">
        <f t="shared" si="439"/>
        <v>0</v>
      </c>
      <c r="P172" s="119">
        <f t="shared" si="439"/>
        <v>0</v>
      </c>
      <c r="Q172" s="129">
        <f t="shared" si="439"/>
        <v>2225000</v>
      </c>
      <c r="R172" s="119">
        <f t="shared" si="439"/>
        <v>0</v>
      </c>
      <c r="S172" s="87">
        <f t="shared" si="439"/>
        <v>0</v>
      </c>
      <c r="T172" s="87">
        <f t="shared" si="439"/>
        <v>0</v>
      </c>
      <c r="U172" s="87">
        <f t="shared" si="439"/>
        <v>0</v>
      </c>
      <c r="V172" s="42">
        <f t="shared" si="439"/>
        <v>0</v>
      </c>
      <c r="W172" s="42">
        <f t="shared" si="439"/>
        <v>0</v>
      </c>
      <c r="X172" s="45">
        <f t="shared" si="439"/>
        <v>0</v>
      </c>
      <c r="Y172" s="45">
        <f t="shared" si="439"/>
        <v>0</v>
      </c>
      <c r="Z172" s="119">
        <f t="shared" si="439"/>
        <v>0</v>
      </c>
      <c r="AA172" s="119">
        <f t="shared" si="439"/>
        <v>0</v>
      </c>
      <c r="AB172" s="119">
        <f t="shared" si="439"/>
        <v>0</v>
      </c>
      <c r="AC172" s="119">
        <f t="shared" si="439"/>
        <v>0</v>
      </c>
      <c r="AD172" s="119">
        <f t="shared" ref="AD172:AF172" si="444">SUM(AD173)</f>
        <v>0</v>
      </c>
      <c r="AE172" s="119">
        <f t="shared" si="444"/>
        <v>257400</v>
      </c>
      <c r="AF172" s="119">
        <f t="shared" si="444"/>
        <v>0</v>
      </c>
    </row>
    <row r="173" spans="1:32" s="7" customFormat="1" ht="22.5" customHeight="1" x14ac:dyDescent="0.2">
      <c r="A173" s="60">
        <v>1</v>
      </c>
      <c r="B173" s="60">
        <v>3</v>
      </c>
      <c r="C173" s="71" t="s">
        <v>135</v>
      </c>
      <c r="D173" s="71" t="s">
        <v>133</v>
      </c>
      <c r="E173" s="71" t="s">
        <v>131</v>
      </c>
      <c r="F173" s="72" t="s">
        <v>137</v>
      </c>
      <c r="G173" s="73" t="s">
        <v>76</v>
      </c>
      <c r="H173" s="126">
        <v>100000</v>
      </c>
      <c r="I173" s="126"/>
      <c r="J173" s="126">
        <v>2500000</v>
      </c>
      <c r="K173" s="126">
        <f>SUM(H173-I173+J173)</f>
        <v>2600000</v>
      </c>
      <c r="L173" s="112">
        <f t="shared" si="412"/>
        <v>117600</v>
      </c>
      <c r="M173" s="121">
        <f t="shared" si="431"/>
        <v>2482400</v>
      </c>
      <c r="N173" s="88">
        <v>0</v>
      </c>
      <c r="O173" s="88">
        <v>0</v>
      </c>
      <c r="P173" s="88">
        <v>0</v>
      </c>
      <c r="Q173" s="125">
        <v>2225000</v>
      </c>
      <c r="R173" s="103">
        <v>0</v>
      </c>
      <c r="S173" s="87"/>
      <c r="T173" s="87"/>
      <c r="U173" s="87"/>
      <c r="V173" s="42"/>
      <c r="W173" s="42"/>
      <c r="X173" s="45"/>
      <c r="Y173" s="45"/>
      <c r="Z173" s="103">
        <v>0</v>
      </c>
      <c r="AA173" s="103">
        <v>0</v>
      </c>
      <c r="AB173" s="103">
        <v>0</v>
      </c>
      <c r="AC173" s="103">
        <v>0</v>
      </c>
      <c r="AD173" s="103">
        <v>0</v>
      </c>
      <c r="AE173" s="103">
        <v>257400</v>
      </c>
      <c r="AF173" s="103">
        <v>0</v>
      </c>
    </row>
    <row r="174" spans="1:32" s="22" customFormat="1" ht="22.5" customHeight="1" x14ac:dyDescent="0.25">
      <c r="A174" s="64">
        <v>1</v>
      </c>
      <c r="B174" s="64">
        <v>3</v>
      </c>
      <c r="C174" s="69" t="s">
        <v>135</v>
      </c>
      <c r="D174" s="69" t="s">
        <v>134</v>
      </c>
      <c r="E174" s="239" t="s">
        <v>77</v>
      </c>
      <c r="F174" s="244"/>
      <c r="G174" s="245"/>
      <c r="H174" s="133">
        <f t="shared" ref="H174:J174" si="445">SUM(H175+H181+H183)</f>
        <v>1510000</v>
      </c>
      <c r="I174" s="133">
        <f t="shared" si="445"/>
        <v>810000</v>
      </c>
      <c r="J174" s="133">
        <f t="shared" si="445"/>
        <v>2085000</v>
      </c>
      <c r="K174" s="133">
        <f>SUM(K175+K181+K183)</f>
        <v>2785000</v>
      </c>
      <c r="L174" s="134">
        <f t="shared" si="412"/>
        <v>1372563.6400000001</v>
      </c>
      <c r="M174" s="133">
        <f t="shared" si="431"/>
        <v>1412436.3599999999</v>
      </c>
      <c r="N174" s="117">
        <f t="shared" ref="N174:W174" si="446">SUM(N175+N181+N183)</f>
        <v>0</v>
      </c>
      <c r="O174" s="117">
        <f t="shared" si="446"/>
        <v>4439.57</v>
      </c>
      <c r="P174" s="117">
        <f t="shared" si="446"/>
        <v>13141.29</v>
      </c>
      <c r="Q174" s="40">
        <f t="shared" si="446"/>
        <v>10670.04</v>
      </c>
      <c r="R174" s="117">
        <f t="shared" si="446"/>
        <v>30032.78</v>
      </c>
      <c r="S174" s="40">
        <f t="shared" si="446"/>
        <v>0</v>
      </c>
      <c r="T174" s="40">
        <f t="shared" si="446"/>
        <v>0</v>
      </c>
      <c r="U174" s="40">
        <f t="shared" si="446"/>
        <v>0</v>
      </c>
      <c r="V174" s="40">
        <f t="shared" si="446"/>
        <v>0</v>
      </c>
      <c r="W174" s="40">
        <f t="shared" si="446"/>
        <v>0</v>
      </c>
      <c r="X174" s="43">
        <f t="shared" ref="X174" si="447">SUM(X175+X181+X183)</f>
        <v>0</v>
      </c>
      <c r="Y174" s="43">
        <f t="shared" ref="Y174:Z174" si="448">SUM(Y175+Y181+Y183)</f>
        <v>0</v>
      </c>
      <c r="Z174" s="117">
        <f t="shared" si="448"/>
        <v>526062.43999999994</v>
      </c>
      <c r="AA174" s="117">
        <f t="shared" ref="AA174:AB174" si="449">SUM(AA175+AA181+AA183)</f>
        <v>119152.1</v>
      </c>
      <c r="AB174" s="117">
        <f t="shared" si="449"/>
        <v>139367.29999999999</v>
      </c>
      <c r="AC174" s="117">
        <f t="shared" ref="AC174:AF174" si="450">SUM(AC175+AC181+AC183)</f>
        <v>131526.40000000002</v>
      </c>
      <c r="AD174" s="117">
        <f t="shared" si="450"/>
        <v>293729.75</v>
      </c>
      <c r="AE174" s="117">
        <f t="shared" si="450"/>
        <v>144314.69</v>
      </c>
      <c r="AF174" s="117">
        <f t="shared" si="450"/>
        <v>0</v>
      </c>
    </row>
    <row r="175" spans="1:32" s="7" customFormat="1" ht="22.5" customHeight="1" x14ac:dyDescent="0.2">
      <c r="A175" s="65">
        <v>1</v>
      </c>
      <c r="B175" s="65">
        <v>3</v>
      </c>
      <c r="C175" s="70" t="s">
        <v>135</v>
      </c>
      <c r="D175" s="70" t="s">
        <v>134</v>
      </c>
      <c r="E175" s="70" t="s">
        <v>137</v>
      </c>
      <c r="F175" s="242" t="s">
        <v>78</v>
      </c>
      <c r="G175" s="288"/>
      <c r="H175" s="129">
        <f t="shared" ref="H175:J175" si="451">SUM(H176:H180)</f>
        <v>310000</v>
      </c>
      <c r="I175" s="129">
        <f t="shared" si="451"/>
        <v>210000</v>
      </c>
      <c r="J175" s="129">
        <f t="shared" si="451"/>
        <v>2000000</v>
      </c>
      <c r="K175" s="129">
        <f>SUM(K176:K180)</f>
        <v>2100000</v>
      </c>
      <c r="L175" s="130">
        <f t="shared" si="412"/>
        <v>1074796.4300000002</v>
      </c>
      <c r="M175" s="129">
        <f t="shared" si="431"/>
        <v>1025203.57</v>
      </c>
      <c r="N175" s="119">
        <f t="shared" ref="N175:W175" si="452">SUM(N176:N180)</f>
        <v>0</v>
      </c>
      <c r="O175" s="119">
        <f t="shared" si="452"/>
        <v>1150.42</v>
      </c>
      <c r="P175" s="119">
        <f t="shared" si="452"/>
        <v>0</v>
      </c>
      <c r="Q175" s="41">
        <f t="shared" si="452"/>
        <v>0</v>
      </c>
      <c r="R175" s="119">
        <f t="shared" si="452"/>
        <v>0</v>
      </c>
      <c r="S175" s="41">
        <f t="shared" si="452"/>
        <v>0</v>
      </c>
      <c r="T175" s="41">
        <f t="shared" si="452"/>
        <v>0</v>
      </c>
      <c r="U175" s="41">
        <f t="shared" si="452"/>
        <v>0</v>
      </c>
      <c r="V175" s="41">
        <f t="shared" si="452"/>
        <v>0</v>
      </c>
      <c r="W175" s="41">
        <f t="shared" si="452"/>
        <v>0</v>
      </c>
      <c r="X175" s="44">
        <f t="shared" ref="X175" si="453">SUM(X176:X180)</f>
        <v>0</v>
      </c>
      <c r="Y175" s="44">
        <f t="shared" ref="Y175:Z175" si="454">SUM(Y176:Y180)</f>
        <v>0</v>
      </c>
      <c r="Z175" s="119">
        <f t="shared" si="454"/>
        <v>498840</v>
      </c>
      <c r="AA175" s="119">
        <f t="shared" ref="AA175:AB175" si="455">SUM(AA176:AA180)</f>
        <v>91302</v>
      </c>
      <c r="AB175" s="119">
        <f t="shared" si="455"/>
        <v>35635</v>
      </c>
      <c r="AC175" s="119">
        <f t="shared" ref="AC175:AF175" si="456">SUM(AC176:AC180)</f>
        <v>85375.6</v>
      </c>
      <c r="AD175" s="119">
        <f t="shared" si="456"/>
        <v>221504.75</v>
      </c>
      <c r="AE175" s="119">
        <f t="shared" si="456"/>
        <v>91395.8</v>
      </c>
      <c r="AF175" s="119">
        <f t="shared" si="456"/>
        <v>0</v>
      </c>
    </row>
    <row r="176" spans="1:32" s="7" customFormat="1" ht="22.5" customHeight="1" x14ac:dyDescent="0.2">
      <c r="A176" s="60">
        <v>1</v>
      </c>
      <c r="B176" s="60">
        <v>3</v>
      </c>
      <c r="C176" s="71" t="s">
        <v>135</v>
      </c>
      <c r="D176" s="71" t="s">
        <v>134</v>
      </c>
      <c r="E176" s="71" t="s">
        <v>137</v>
      </c>
      <c r="F176" s="72" t="s">
        <v>137</v>
      </c>
      <c r="G176" s="73" t="s">
        <v>79</v>
      </c>
      <c r="H176" s="126">
        <v>100000</v>
      </c>
      <c r="I176" s="126">
        <v>70000</v>
      </c>
      <c r="J176" s="135"/>
      <c r="K176" s="126">
        <f t="shared" ref="K176:K180" si="457">SUM(H176-I176+J176)</f>
        <v>30000</v>
      </c>
      <c r="L176" s="112">
        <f t="shared" si="412"/>
        <v>29000</v>
      </c>
      <c r="M176" s="121">
        <f t="shared" si="431"/>
        <v>1000</v>
      </c>
      <c r="N176" s="88">
        <v>0</v>
      </c>
      <c r="O176" s="103">
        <v>0</v>
      </c>
      <c r="P176" s="88">
        <v>0</v>
      </c>
      <c r="Q176" s="42">
        <v>0</v>
      </c>
      <c r="R176" s="103">
        <v>0</v>
      </c>
      <c r="S176" s="42"/>
      <c r="T176" s="42"/>
      <c r="U176" s="42"/>
      <c r="V176" s="42"/>
      <c r="W176" s="42"/>
      <c r="X176" s="45"/>
      <c r="Y176" s="45"/>
      <c r="Z176" s="103">
        <v>0</v>
      </c>
      <c r="AA176" s="103">
        <v>0</v>
      </c>
      <c r="AB176" s="103">
        <v>0</v>
      </c>
      <c r="AC176" s="103">
        <v>0</v>
      </c>
      <c r="AD176" s="103">
        <v>1000</v>
      </c>
      <c r="AE176" s="103">
        <v>0</v>
      </c>
      <c r="AF176" s="103">
        <v>0</v>
      </c>
    </row>
    <row r="177" spans="1:32" s="7" customFormat="1" ht="22.5" customHeight="1" x14ac:dyDescent="0.2">
      <c r="A177" s="60">
        <v>1</v>
      </c>
      <c r="B177" s="60">
        <v>3</v>
      </c>
      <c r="C177" s="71" t="s">
        <v>135</v>
      </c>
      <c r="D177" s="71" t="s">
        <v>134</v>
      </c>
      <c r="E177" s="71" t="s">
        <v>137</v>
      </c>
      <c r="F177" s="72" t="s">
        <v>131</v>
      </c>
      <c r="G177" s="73" t="s">
        <v>80</v>
      </c>
      <c r="H177" s="126">
        <v>100000</v>
      </c>
      <c r="I177" s="126">
        <v>70000</v>
      </c>
      <c r="J177" s="126"/>
      <c r="K177" s="126">
        <f t="shared" si="457"/>
        <v>30000</v>
      </c>
      <c r="L177" s="112">
        <f t="shared" si="412"/>
        <v>27092.44</v>
      </c>
      <c r="M177" s="121">
        <f t="shared" si="431"/>
        <v>2907.56</v>
      </c>
      <c r="N177" s="88">
        <v>0</v>
      </c>
      <c r="O177" s="103">
        <v>0</v>
      </c>
      <c r="P177" s="88">
        <v>0</v>
      </c>
      <c r="Q177" s="42">
        <v>0</v>
      </c>
      <c r="R177" s="103">
        <v>0</v>
      </c>
      <c r="S177" s="42"/>
      <c r="T177" s="42"/>
      <c r="U177" s="42"/>
      <c r="V177" s="42"/>
      <c r="W177" s="42"/>
      <c r="X177" s="45"/>
      <c r="Y177" s="45"/>
      <c r="Z177" s="103">
        <v>228</v>
      </c>
      <c r="AA177" s="103">
        <v>0</v>
      </c>
      <c r="AB177" s="103">
        <v>0</v>
      </c>
      <c r="AC177" s="103">
        <v>0</v>
      </c>
      <c r="AD177" s="103">
        <v>2679.56</v>
      </c>
      <c r="AE177" s="103">
        <v>0</v>
      </c>
      <c r="AF177" s="103">
        <v>0</v>
      </c>
    </row>
    <row r="178" spans="1:32" s="7" customFormat="1" ht="22.5" customHeight="1" x14ac:dyDescent="0.2">
      <c r="A178" s="60">
        <v>1</v>
      </c>
      <c r="B178" s="60">
        <v>3</v>
      </c>
      <c r="C178" s="71" t="s">
        <v>135</v>
      </c>
      <c r="D178" s="71" t="s">
        <v>134</v>
      </c>
      <c r="E178" s="71" t="s">
        <v>137</v>
      </c>
      <c r="F178" s="72" t="s">
        <v>135</v>
      </c>
      <c r="G178" s="73" t="s">
        <v>81</v>
      </c>
      <c r="H178" s="126">
        <v>100000</v>
      </c>
      <c r="I178" s="126">
        <v>70000</v>
      </c>
      <c r="J178" s="135"/>
      <c r="K178" s="126">
        <f t="shared" si="457"/>
        <v>30000</v>
      </c>
      <c r="L178" s="112">
        <f t="shared" si="412"/>
        <v>28111.58</v>
      </c>
      <c r="M178" s="121">
        <f t="shared" si="431"/>
        <v>1888.42</v>
      </c>
      <c r="N178" s="88">
        <v>0</v>
      </c>
      <c r="O178" s="88">
        <v>1150.42</v>
      </c>
      <c r="P178" s="103">
        <v>0</v>
      </c>
      <c r="Q178" s="88">
        <v>0</v>
      </c>
      <c r="R178" s="103">
        <v>0</v>
      </c>
      <c r="S178" s="42"/>
      <c r="T178" s="42"/>
      <c r="U178" s="42"/>
      <c r="V178" s="42"/>
      <c r="W178" s="42"/>
      <c r="X178" s="45"/>
      <c r="Y178" s="45"/>
      <c r="Z178" s="103">
        <v>638</v>
      </c>
      <c r="AA178" s="103">
        <v>0</v>
      </c>
      <c r="AB178" s="103">
        <v>0</v>
      </c>
      <c r="AC178" s="103">
        <v>100</v>
      </c>
      <c r="AD178" s="103">
        <v>0</v>
      </c>
      <c r="AE178" s="103">
        <v>0</v>
      </c>
      <c r="AF178" s="103">
        <v>0</v>
      </c>
    </row>
    <row r="179" spans="1:32" s="7" customFormat="1" ht="22.5" customHeight="1" x14ac:dyDescent="0.2">
      <c r="A179" s="60">
        <v>1</v>
      </c>
      <c r="B179" s="60">
        <v>3</v>
      </c>
      <c r="C179" s="71" t="s">
        <v>135</v>
      </c>
      <c r="D179" s="71" t="s">
        <v>134</v>
      </c>
      <c r="E179" s="71" t="s">
        <v>137</v>
      </c>
      <c r="F179" s="72" t="s">
        <v>132</v>
      </c>
      <c r="G179" s="73" t="s">
        <v>82</v>
      </c>
      <c r="H179" s="126">
        <v>0</v>
      </c>
      <c r="I179" s="126"/>
      <c r="J179" s="135"/>
      <c r="K179" s="126">
        <f t="shared" si="457"/>
        <v>0</v>
      </c>
      <c r="L179" s="112">
        <f t="shared" si="412"/>
        <v>0</v>
      </c>
      <c r="M179" s="121">
        <f t="shared" si="431"/>
        <v>0</v>
      </c>
      <c r="N179" s="88">
        <v>0</v>
      </c>
      <c r="O179" s="88">
        <v>0</v>
      </c>
      <c r="P179" s="88">
        <v>0</v>
      </c>
      <c r="Q179" s="88">
        <v>0</v>
      </c>
      <c r="R179" s="103">
        <v>0</v>
      </c>
      <c r="S179" s="42"/>
      <c r="T179" s="42"/>
      <c r="U179" s="42"/>
      <c r="V179" s="42"/>
      <c r="W179" s="42"/>
      <c r="X179" s="45"/>
      <c r="Y179" s="45"/>
      <c r="Z179" s="103">
        <f t="shared" ref="Z179:AB179" si="458">SUM(AA179:AL179)</f>
        <v>0</v>
      </c>
      <c r="AA179" s="103">
        <f t="shared" si="458"/>
        <v>0</v>
      </c>
      <c r="AB179" s="103">
        <f t="shared" si="458"/>
        <v>0</v>
      </c>
      <c r="AC179" s="103">
        <f t="shared" ref="AC179" si="459">SUM(AD179:AO179)</f>
        <v>0</v>
      </c>
      <c r="AD179" s="103">
        <f t="shared" ref="AD179" si="460">SUM(AE179:AP179)</f>
        <v>0</v>
      </c>
      <c r="AE179" s="103">
        <f t="shared" ref="AE179" si="461">SUM(AF179:AQ179)</f>
        <v>0</v>
      </c>
      <c r="AF179" s="103">
        <f t="shared" ref="AF179" si="462">SUM(AG179:AR179)</f>
        <v>0</v>
      </c>
    </row>
    <row r="180" spans="1:32" s="7" customFormat="1" ht="22.5" customHeight="1" x14ac:dyDescent="0.2">
      <c r="A180" s="60">
        <v>1</v>
      </c>
      <c r="B180" s="60">
        <v>3</v>
      </c>
      <c r="C180" s="71" t="s">
        <v>135</v>
      </c>
      <c r="D180" s="71" t="s">
        <v>134</v>
      </c>
      <c r="E180" s="71" t="s">
        <v>137</v>
      </c>
      <c r="F180" s="72">
        <v>90</v>
      </c>
      <c r="G180" s="73" t="s">
        <v>83</v>
      </c>
      <c r="H180" s="126">
        <v>10000</v>
      </c>
      <c r="I180" s="126"/>
      <c r="J180" s="126">
        <v>2000000</v>
      </c>
      <c r="K180" s="126">
        <f t="shared" si="457"/>
        <v>2010000</v>
      </c>
      <c r="L180" s="112">
        <f t="shared" si="412"/>
        <v>990592.40999999992</v>
      </c>
      <c r="M180" s="121">
        <f t="shared" si="431"/>
        <v>1019407.5900000001</v>
      </c>
      <c r="N180" s="88">
        <v>0</v>
      </c>
      <c r="O180" s="88">
        <v>0</v>
      </c>
      <c r="P180" s="88">
        <v>0</v>
      </c>
      <c r="Q180" s="88">
        <v>0</v>
      </c>
      <c r="R180" s="103">
        <v>0</v>
      </c>
      <c r="S180" s="42"/>
      <c r="T180" s="42"/>
      <c r="U180" s="42"/>
      <c r="V180" s="42"/>
      <c r="W180" s="42"/>
      <c r="X180" s="45"/>
      <c r="Y180" s="45"/>
      <c r="Z180" s="103">
        <v>497974</v>
      </c>
      <c r="AA180" s="103">
        <v>91302</v>
      </c>
      <c r="AB180" s="103">
        <v>35635</v>
      </c>
      <c r="AC180" s="103">
        <v>85275.6</v>
      </c>
      <c r="AD180" s="103">
        <v>217825.19</v>
      </c>
      <c r="AE180" s="103">
        <v>91395.8</v>
      </c>
      <c r="AF180" s="103">
        <v>0</v>
      </c>
    </row>
    <row r="181" spans="1:32" s="22" customFormat="1" ht="22.5" customHeight="1" x14ac:dyDescent="0.25">
      <c r="A181" s="65">
        <v>1</v>
      </c>
      <c r="B181" s="65">
        <v>3</v>
      </c>
      <c r="C181" s="70" t="s">
        <v>135</v>
      </c>
      <c r="D181" s="70" t="s">
        <v>134</v>
      </c>
      <c r="E181" s="70" t="s">
        <v>131</v>
      </c>
      <c r="F181" s="242" t="s">
        <v>84</v>
      </c>
      <c r="G181" s="288"/>
      <c r="H181" s="129">
        <f t="shared" ref="H181:J181" si="463">SUM(H182)</f>
        <v>50000</v>
      </c>
      <c r="I181" s="129">
        <f t="shared" si="463"/>
        <v>0</v>
      </c>
      <c r="J181" s="129">
        <f t="shared" si="463"/>
        <v>85000</v>
      </c>
      <c r="K181" s="129">
        <f>SUM(K182)</f>
        <v>135000</v>
      </c>
      <c r="L181" s="130">
        <f t="shared" si="412"/>
        <v>52200</v>
      </c>
      <c r="M181" s="129">
        <f t="shared" si="431"/>
        <v>82800</v>
      </c>
      <c r="N181" s="119">
        <f t="shared" ref="N181:W181" si="464">SUM(N182)</f>
        <v>0</v>
      </c>
      <c r="O181" s="119">
        <f t="shared" si="464"/>
        <v>0</v>
      </c>
      <c r="P181" s="119">
        <f t="shared" si="464"/>
        <v>0</v>
      </c>
      <c r="Q181" s="41">
        <f t="shared" si="464"/>
        <v>0</v>
      </c>
      <c r="R181" s="119">
        <f t="shared" si="464"/>
        <v>13800</v>
      </c>
      <c r="S181" s="41">
        <f t="shared" si="464"/>
        <v>0</v>
      </c>
      <c r="T181" s="41">
        <f t="shared" si="464"/>
        <v>0</v>
      </c>
      <c r="U181" s="41">
        <f t="shared" si="464"/>
        <v>0</v>
      </c>
      <c r="V181" s="41">
        <f t="shared" si="464"/>
        <v>0</v>
      </c>
      <c r="W181" s="41">
        <f t="shared" si="464"/>
        <v>0</v>
      </c>
      <c r="X181" s="44">
        <f t="shared" ref="X181" si="465">SUM(X182)</f>
        <v>0</v>
      </c>
      <c r="Y181" s="44">
        <f t="shared" ref="Y181:AF181" si="466">SUM(Y182)</f>
        <v>0</v>
      </c>
      <c r="Z181" s="119">
        <f t="shared" si="466"/>
        <v>13800</v>
      </c>
      <c r="AA181" s="119">
        <f t="shared" si="466"/>
        <v>13800</v>
      </c>
      <c r="AB181" s="119">
        <f t="shared" si="466"/>
        <v>13800</v>
      </c>
      <c r="AC181" s="119">
        <f t="shared" si="466"/>
        <v>0</v>
      </c>
      <c r="AD181" s="119">
        <f t="shared" si="466"/>
        <v>27600</v>
      </c>
      <c r="AE181" s="119">
        <f t="shared" si="466"/>
        <v>0</v>
      </c>
      <c r="AF181" s="119">
        <f t="shared" si="466"/>
        <v>0</v>
      </c>
    </row>
    <row r="182" spans="1:32" s="7" customFormat="1" ht="22.5" customHeight="1" x14ac:dyDescent="0.2">
      <c r="A182" s="60">
        <v>1</v>
      </c>
      <c r="B182" s="60">
        <v>3</v>
      </c>
      <c r="C182" s="71" t="s">
        <v>135</v>
      </c>
      <c r="D182" s="71" t="s">
        <v>134</v>
      </c>
      <c r="E182" s="71" t="s">
        <v>131</v>
      </c>
      <c r="F182" s="72" t="s">
        <v>137</v>
      </c>
      <c r="G182" s="73" t="s">
        <v>85</v>
      </c>
      <c r="H182" s="126">
        <v>50000</v>
      </c>
      <c r="I182" s="135"/>
      <c r="J182" s="126">
        <v>85000</v>
      </c>
      <c r="K182" s="126">
        <f>SUM(H182+J182)</f>
        <v>135000</v>
      </c>
      <c r="L182" s="112">
        <f t="shared" si="412"/>
        <v>52200</v>
      </c>
      <c r="M182" s="121">
        <f t="shared" si="431"/>
        <v>82800</v>
      </c>
      <c r="N182" s="88">
        <v>0</v>
      </c>
      <c r="O182" s="88">
        <v>0</v>
      </c>
      <c r="P182" s="88">
        <v>0</v>
      </c>
      <c r="Q182" s="88">
        <v>0</v>
      </c>
      <c r="R182" s="103">
        <v>13800</v>
      </c>
      <c r="S182" s="42"/>
      <c r="T182" s="42"/>
      <c r="U182" s="42"/>
      <c r="V182" s="42"/>
      <c r="W182" s="42"/>
      <c r="X182" s="45"/>
      <c r="Y182" s="45"/>
      <c r="Z182" s="103">
        <v>13800</v>
      </c>
      <c r="AA182" s="103">
        <v>13800</v>
      </c>
      <c r="AB182" s="103">
        <v>13800</v>
      </c>
      <c r="AC182" s="103">
        <v>0</v>
      </c>
      <c r="AD182" s="103">
        <v>27600</v>
      </c>
      <c r="AE182" s="103">
        <v>0</v>
      </c>
      <c r="AF182" s="103">
        <v>0</v>
      </c>
    </row>
    <row r="183" spans="1:32" s="7" customFormat="1" ht="22.5" customHeight="1" x14ac:dyDescent="0.2">
      <c r="A183" s="65">
        <v>1</v>
      </c>
      <c r="B183" s="65">
        <v>3</v>
      </c>
      <c r="C183" s="70" t="s">
        <v>135</v>
      </c>
      <c r="D183" s="70" t="s">
        <v>134</v>
      </c>
      <c r="E183" s="70" t="s">
        <v>135</v>
      </c>
      <c r="F183" s="242" t="s">
        <v>86</v>
      </c>
      <c r="G183" s="288"/>
      <c r="H183" s="129">
        <f t="shared" ref="H183:J183" si="467">SUM(H184:H187)</f>
        <v>1150000</v>
      </c>
      <c r="I183" s="129">
        <f t="shared" si="467"/>
        <v>600000</v>
      </c>
      <c r="J183" s="129">
        <f t="shared" si="467"/>
        <v>0</v>
      </c>
      <c r="K183" s="129">
        <f>SUM(K184:K187)</f>
        <v>550000</v>
      </c>
      <c r="L183" s="130">
        <f t="shared" si="412"/>
        <v>245567.20999999996</v>
      </c>
      <c r="M183" s="129">
        <f t="shared" si="431"/>
        <v>304432.79000000004</v>
      </c>
      <c r="N183" s="119">
        <f t="shared" ref="N183:W183" si="468">SUM(N184:N187)</f>
        <v>0</v>
      </c>
      <c r="O183" s="119">
        <f t="shared" si="468"/>
        <v>3289.15</v>
      </c>
      <c r="P183" s="119">
        <f t="shared" si="468"/>
        <v>13141.29</v>
      </c>
      <c r="Q183" s="41">
        <f t="shared" si="468"/>
        <v>10670.04</v>
      </c>
      <c r="R183" s="119">
        <f t="shared" si="468"/>
        <v>16232.78</v>
      </c>
      <c r="S183" s="41">
        <f t="shared" si="468"/>
        <v>0</v>
      </c>
      <c r="T183" s="41">
        <f t="shared" si="468"/>
        <v>0</v>
      </c>
      <c r="U183" s="41">
        <f t="shared" si="468"/>
        <v>0</v>
      </c>
      <c r="V183" s="41">
        <f t="shared" si="468"/>
        <v>0</v>
      </c>
      <c r="W183" s="41">
        <f t="shared" si="468"/>
        <v>0</v>
      </c>
      <c r="X183" s="44">
        <f t="shared" ref="X183" si="469">SUM(X184:X187)</f>
        <v>0</v>
      </c>
      <c r="Y183" s="44">
        <f t="shared" ref="Y183:Z183" si="470">SUM(Y184:Y187)</f>
        <v>0</v>
      </c>
      <c r="Z183" s="119">
        <f t="shared" si="470"/>
        <v>13422.44</v>
      </c>
      <c r="AA183" s="119">
        <f t="shared" ref="AA183:AB183" si="471">SUM(AA184:AA187)</f>
        <v>14050.1</v>
      </c>
      <c r="AB183" s="119">
        <f t="shared" si="471"/>
        <v>89932.3</v>
      </c>
      <c r="AC183" s="119">
        <f t="shared" ref="AC183:AF183" si="472">SUM(AC184:AC187)</f>
        <v>46150.8</v>
      </c>
      <c r="AD183" s="119">
        <f t="shared" si="472"/>
        <v>44625</v>
      </c>
      <c r="AE183" s="119">
        <f t="shared" si="472"/>
        <v>52918.89</v>
      </c>
      <c r="AF183" s="119">
        <f t="shared" si="472"/>
        <v>0</v>
      </c>
    </row>
    <row r="184" spans="1:32" s="7" customFormat="1" ht="22.5" customHeight="1" x14ac:dyDescent="0.2">
      <c r="A184" s="60">
        <v>1</v>
      </c>
      <c r="B184" s="60">
        <v>3</v>
      </c>
      <c r="C184" s="71" t="s">
        <v>135</v>
      </c>
      <c r="D184" s="71" t="s">
        <v>134</v>
      </c>
      <c r="E184" s="71" t="s">
        <v>135</v>
      </c>
      <c r="F184" s="72" t="s">
        <v>137</v>
      </c>
      <c r="G184" s="73" t="s">
        <v>87</v>
      </c>
      <c r="H184" s="126">
        <v>50000</v>
      </c>
      <c r="I184" s="135"/>
      <c r="J184" s="135"/>
      <c r="K184" s="126">
        <f t="shared" ref="K184:K187" si="473">SUM(H184-I184+J184)</f>
        <v>50000</v>
      </c>
      <c r="L184" s="112">
        <f t="shared" si="412"/>
        <v>50000</v>
      </c>
      <c r="M184" s="121">
        <f t="shared" si="431"/>
        <v>0</v>
      </c>
      <c r="N184" s="88">
        <v>0</v>
      </c>
      <c r="O184" s="88">
        <v>0</v>
      </c>
      <c r="P184" s="88">
        <v>0</v>
      </c>
      <c r="Q184" s="88">
        <v>0</v>
      </c>
      <c r="R184" s="103">
        <f>SUM(S184:AD184)</f>
        <v>0</v>
      </c>
      <c r="S184" s="42"/>
      <c r="T184" s="42"/>
      <c r="U184" s="42"/>
      <c r="V184" s="42"/>
      <c r="W184" s="42"/>
      <c r="X184" s="45"/>
      <c r="Y184" s="45"/>
      <c r="Z184" s="103">
        <f t="shared" ref="Z184:AB184" si="474">SUM(AA184:AL184)</f>
        <v>0</v>
      </c>
      <c r="AA184" s="103">
        <f t="shared" si="474"/>
        <v>0</v>
      </c>
      <c r="AB184" s="103">
        <f t="shared" si="474"/>
        <v>0</v>
      </c>
      <c r="AC184" s="103">
        <f t="shared" ref="AC184" si="475">SUM(AD184:AO184)</f>
        <v>0</v>
      </c>
      <c r="AD184" s="103">
        <f t="shared" ref="AD184" si="476">SUM(AE184:AP184)</f>
        <v>0</v>
      </c>
      <c r="AE184" s="103">
        <f t="shared" ref="AE184" si="477">SUM(AF184:AQ184)</f>
        <v>0</v>
      </c>
      <c r="AF184" s="103">
        <f t="shared" ref="AF184" si="478">SUM(AG184:AR184)</f>
        <v>0</v>
      </c>
    </row>
    <row r="185" spans="1:32" s="7" customFormat="1" ht="22.5" customHeight="1" x14ac:dyDescent="0.2">
      <c r="A185" s="60">
        <v>1</v>
      </c>
      <c r="B185" s="60">
        <v>3</v>
      </c>
      <c r="C185" s="71" t="s">
        <v>135</v>
      </c>
      <c r="D185" s="71" t="s">
        <v>134</v>
      </c>
      <c r="E185" s="71" t="s">
        <v>135</v>
      </c>
      <c r="F185" s="72" t="s">
        <v>131</v>
      </c>
      <c r="G185" s="73" t="s">
        <v>88</v>
      </c>
      <c r="H185" s="126">
        <v>1000000</v>
      </c>
      <c r="I185" s="126">
        <v>500000</v>
      </c>
      <c r="J185" s="135"/>
      <c r="K185" s="45">
        <f t="shared" si="473"/>
        <v>500000</v>
      </c>
      <c r="L185" s="112">
        <f t="shared" si="412"/>
        <v>195567.20999999996</v>
      </c>
      <c r="M185" s="121">
        <f t="shared" si="431"/>
        <v>304432.79000000004</v>
      </c>
      <c r="N185" s="103">
        <v>0</v>
      </c>
      <c r="O185" s="103">
        <v>3289.15</v>
      </c>
      <c r="P185" s="103">
        <v>13141.29</v>
      </c>
      <c r="Q185" s="42">
        <v>10670.04</v>
      </c>
      <c r="R185" s="103">
        <v>16232.78</v>
      </c>
      <c r="S185" s="42"/>
      <c r="T185" s="42"/>
      <c r="U185" s="42"/>
      <c r="V185" s="42"/>
      <c r="W185" s="42"/>
      <c r="X185" s="45"/>
      <c r="Y185" s="45"/>
      <c r="Z185" s="103">
        <v>13422.44</v>
      </c>
      <c r="AA185" s="103">
        <v>14050.1</v>
      </c>
      <c r="AB185" s="103">
        <v>89932.3</v>
      </c>
      <c r="AC185" s="103">
        <v>46150.8</v>
      </c>
      <c r="AD185" s="103">
        <v>44625</v>
      </c>
      <c r="AE185" s="103">
        <v>52918.89</v>
      </c>
      <c r="AF185" s="103">
        <v>0</v>
      </c>
    </row>
    <row r="186" spans="1:32" s="7" customFormat="1" ht="22.5" customHeight="1" x14ac:dyDescent="0.2">
      <c r="A186" s="60">
        <v>1</v>
      </c>
      <c r="B186" s="60">
        <v>3</v>
      </c>
      <c r="C186" s="71" t="s">
        <v>135</v>
      </c>
      <c r="D186" s="71" t="s">
        <v>134</v>
      </c>
      <c r="E186" s="71" t="s">
        <v>135</v>
      </c>
      <c r="F186" s="72" t="s">
        <v>135</v>
      </c>
      <c r="G186" s="73" t="s">
        <v>89</v>
      </c>
      <c r="H186" s="126">
        <v>50000</v>
      </c>
      <c r="I186" s="126">
        <v>50000</v>
      </c>
      <c r="J186" s="135"/>
      <c r="K186" s="126">
        <f t="shared" si="473"/>
        <v>0</v>
      </c>
      <c r="L186" s="112">
        <f t="shared" si="412"/>
        <v>0</v>
      </c>
      <c r="M186" s="121">
        <f t="shared" si="431"/>
        <v>0</v>
      </c>
      <c r="N186" s="88">
        <v>0</v>
      </c>
      <c r="O186" s="88">
        <v>0</v>
      </c>
      <c r="P186" s="88">
        <v>0</v>
      </c>
      <c r="Q186" s="42">
        <v>0</v>
      </c>
      <c r="R186" s="103">
        <v>0</v>
      </c>
      <c r="S186" s="42"/>
      <c r="T186" s="42"/>
      <c r="U186" s="42"/>
      <c r="V186" s="42"/>
      <c r="W186" s="42"/>
      <c r="X186" s="45"/>
      <c r="Y186" s="45"/>
      <c r="Z186" s="103">
        <v>0</v>
      </c>
      <c r="AA186" s="103">
        <v>0</v>
      </c>
      <c r="AB186" s="103">
        <v>0</v>
      </c>
      <c r="AC186" s="103">
        <v>0</v>
      </c>
      <c r="AD186" s="103">
        <v>0</v>
      </c>
      <c r="AE186" s="103">
        <v>0</v>
      </c>
      <c r="AF186" s="103">
        <v>0</v>
      </c>
    </row>
    <row r="187" spans="1:32" s="7" customFormat="1" ht="22.5" customHeight="1" x14ac:dyDescent="0.2">
      <c r="A187" s="60">
        <v>1</v>
      </c>
      <c r="B187" s="60">
        <v>3</v>
      </c>
      <c r="C187" s="71" t="s">
        <v>135</v>
      </c>
      <c r="D187" s="71" t="s">
        <v>134</v>
      </c>
      <c r="E187" s="71" t="s">
        <v>135</v>
      </c>
      <c r="F187" s="72">
        <v>90</v>
      </c>
      <c r="G187" s="73" t="s">
        <v>90</v>
      </c>
      <c r="H187" s="126">
        <v>50000</v>
      </c>
      <c r="I187" s="126">
        <v>50000</v>
      </c>
      <c r="J187" s="135"/>
      <c r="K187" s="126">
        <f t="shared" si="473"/>
        <v>0</v>
      </c>
      <c r="L187" s="112">
        <f t="shared" si="412"/>
        <v>0</v>
      </c>
      <c r="M187" s="121">
        <f t="shared" si="431"/>
        <v>0</v>
      </c>
      <c r="N187" s="88">
        <v>0</v>
      </c>
      <c r="O187" s="103">
        <v>0</v>
      </c>
      <c r="P187" s="103">
        <v>0</v>
      </c>
      <c r="Q187" s="42">
        <v>0</v>
      </c>
      <c r="R187" s="103">
        <v>0</v>
      </c>
      <c r="S187" s="42"/>
      <c r="T187" s="42"/>
      <c r="U187" s="42"/>
      <c r="V187" s="42"/>
      <c r="W187" s="42"/>
      <c r="X187" s="45"/>
      <c r="Y187" s="45"/>
      <c r="Z187" s="103">
        <v>0</v>
      </c>
      <c r="AA187" s="103">
        <v>0</v>
      </c>
      <c r="AB187" s="103">
        <v>0</v>
      </c>
      <c r="AC187" s="103">
        <v>0</v>
      </c>
      <c r="AD187" s="103">
        <v>0</v>
      </c>
      <c r="AE187" s="103">
        <v>0</v>
      </c>
      <c r="AF187" s="103">
        <v>0</v>
      </c>
    </row>
    <row r="188" spans="1:32" s="7" customFormat="1" ht="22.5" customHeight="1" x14ac:dyDescent="0.2">
      <c r="A188" s="11"/>
      <c r="B188" s="11"/>
      <c r="C188" s="15"/>
      <c r="D188" s="15"/>
      <c r="E188" s="15"/>
      <c r="F188" s="15"/>
      <c r="G188" s="16"/>
      <c r="H188" s="140"/>
      <c r="I188" s="140"/>
      <c r="J188" s="140"/>
      <c r="K188" s="123"/>
      <c r="L188" s="142"/>
      <c r="M188" s="123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</row>
    <row r="189" spans="1:32" s="7" customFormat="1" ht="22.5" customHeight="1" x14ac:dyDescent="0.2">
      <c r="A189" s="11"/>
      <c r="B189" s="11"/>
      <c r="C189" s="15"/>
      <c r="D189" s="15"/>
      <c r="E189" s="15"/>
      <c r="F189" s="15"/>
      <c r="G189" s="16"/>
      <c r="H189" s="140"/>
      <c r="I189" s="140"/>
      <c r="J189" s="140"/>
      <c r="K189" s="123"/>
      <c r="L189" s="142"/>
      <c r="M189" s="123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</row>
    <row r="190" spans="1:32" s="7" customFormat="1" ht="22.5" customHeight="1" x14ac:dyDescent="0.2">
      <c r="A190" s="11"/>
      <c r="B190" s="11"/>
      <c r="C190" s="15"/>
      <c r="D190" s="15"/>
      <c r="E190" s="15"/>
      <c r="F190" s="15"/>
      <c r="G190" s="16"/>
      <c r="H190" s="140"/>
      <c r="I190" s="140"/>
      <c r="J190" s="140"/>
      <c r="K190" s="123"/>
      <c r="L190" s="142"/>
      <c r="M190" s="123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</row>
    <row r="191" spans="1:32" s="7" customFormat="1" ht="22.5" customHeight="1" x14ac:dyDescent="0.2">
      <c r="A191" s="11"/>
      <c r="B191" s="11"/>
      <c r="C191" s="15"/>
      <c r="D191" s="15"/>
      <c r="E191" s="15"/>
      <c r="F191" s="15"/>
      <c r="G191" s="16"/>
      <c r="H191" s="140"/>
      <c r="I191" s="140"/>
      <c r="J191" s="140"/>
      <c r="K191" s="123"/>
      <c r="L191" s="142"/>
      <c r="M191" s="123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</row>
    <row r="192" spans="1:32" s="7" customFormat="1" ht="22.5" customHeight="1" x14ac:dyDescent="0.2">
      <c r="A192" s="11"/>
      <c r="B192" s="11"/>
      <c r="C192" s="15"/>
      <c r="D192" s="15"/>
      <c r="E192" s="15"/>
      <c r="F192" s="15"/>
      <c r="G192" s="16"/>
      <c r="H192" s="140"/>
      <c r="I192" s="140"/>
      <c r="J192" s="140"/>
      <c r="K192" s="123"/>
      <c r="L192" s="142"/>
      <c r="M192" s="123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</row>
    <row r="193" spans="1:32" s="7" customFormat="1" ht="22.5" customHeight="1" x14ac:dyDescent="0.2">
      <c r="A193" s="284" t="s">
        <v>0</v>
      </c>
      <c r="B193" s="285"/>
      <c r="C193" s="256" t="s">
        <v>1</v>
      </c>
      <c r="D193" s="248"/>
      <c r="E193" s="248"/>
      <c r="F193" s="249"/>
      <c r="G193" s="225" t="s">
        <v>190</v>
      </c>
      <c r="H193" s="209" t="s">
        <v>226</v>
      </c>
      <c r="I193" s="209" t="s">
        <v>219</v>
      </c>
      <c r="J193" s="209" t="s">
        <v>220</v>
      </c>
      <c r="K193" s="206" t="s">
        <v>227</v>
      </c>
      <c r="L193" s="214" t="s">
        <v>217</v>
      </c>
      <c r="M193" s="224" t="s">
        <v>218</v>
      </c>
      <c r="N193" s="213" t="s">
        <v>205</v>
      </c>
      <c r="O193" s="213" t="s">
        <v>206</v>
      </c>
      <c r="P193" s="213" t="s">
        <v>207</v>
      </c>
      <c r="Q193" s="213" t="s">
        <v>208</v>
      </c>
      <c r="R193" s="212" t="s">
        <v>209</v>
      </c>
      <c r="S193" s="206" t="s">
        <v>210</v>
      </c>
      <c r="T193" s="206" t="s">
        <v>211</v>
      </c>
      <c r="U193" s="206" t="s">
        <v>212</v>
      </c>
      <c r="V193" s="206" t="s">
        <v>213</v>
      </c>
      <c r="W193" s="206" t="s">
        <v>214</v>
      </c>
      <c r="X193" s="206" t="s">
        <v>215</v>
      </c>
      <c r="Y193" s="206" t="s">
        <v>216</v>
      </c>
      <c r="Z193" s="212" t="s">
        <v>210</v>
      </c>
      <c r="AA193" s="212" t="s">
        <v>211</v>
      </c>
      <c r="AB193" s="212" t="s">
        <v>212</v>
      </c>
      <c r="AC193" s="212" t="s">
        <v>213</v>
      </c>
      <c r="AD193" s="212" t="s">
        <v>221</v>
      </c>
      <c r="AE193" s="212" t="s">
        <v>215</v>
      </c>
      <c r="AF193" s="212" t="s">
        <v>216</v>
      </c>
    </row>
    <row r="194" spans="1:32" s="7" customFormat="1" ht="22.5" customHeight="1" x14ac:dyDescent="0.2">
      <c r="A194" s="35" t="s">
        <v>2</v>
      </c>
      <c r="B194" s="35" t="s">
        <v>3</v>
      </c>
      <c r="C194" s="79" t="s">
        <v>2</v>
      </c>
      <c r="D194" s="79" t="s">
        <v>3</v>
      </c>
      <c r="E194" s="79" t="s">
        <v>4</v>
      </c>
      <c r="F194" s="80" t="s">
        <v>5</v>
      </c>
      <c r="G194" s="226"/>
      <c r="H194" s="210"/>
      <c r="I194" s="210"/>
      <c r="J194" s="210"/>
      <c r="K194" s="211"/>
      <c r="L194" s="215"/>
      <c r="M194" s="210"/>
      <c r="N194" s="207"/>
      <c r="O194" s="207"/>
      <c r="P194" s="207"/>
      <c r="Q194" s="207"/>
      <c r="R194" s="212"/>
      <c r="S194" s="207"/>
      <c r="T194" s="207"/>
      <c r="U194" s="207"/>
      <c r="V194" s="207"/>
      <c r="W194" s="207"/>
      <c r="X194" s="207"/>
      <c r="Y194" s="207"/>
      <c r="Z194" s="212"/>
      <c r="AA194" s="212"/>
      <c r="AB194" s="212"/>
      <c r="AC194" s="212"/>
      <c r="AD194" s="212"/>
      <c r="AE194" s="212"/>
      <c r="AF194" s="212"/>
    </row>
    <row r="195" spans="1:32" s="7" customFormat="1" ht="22.5" customHeight="1" x14ac:dyDescent="0.2">
      <c r="A195" s="3">
        <v>1</v>
      </c>
      <c r="B195" s="3">
        <v>3</v>
      </c>
      <c r="C195" s="4" t="s">
        <v>135</v>
      </c>
      <c r="D195" s="4" t="s">
        <v>136</v>
      </c>
      <c r="E195" s="198" t="s">
        <v>91</v>
      </c>
      <c r="F195" s="199"/>
      <c r="G195" s="200"/>
      <c r="H195" s="43">
        <f t="shared" ref="H195:J195" si="479">SUM(H196+H199)</f>
        <v>550000</v>
      </c>
      <c r="I195" s="43">
        <f t="shared" si="479"/>
        <v>50000</v>
      </c>
      <c r="J195" s="43">
        <f t="shared" si="479"/>
        <v>0</v>
      </c>
      <c r="K195" s="43">
        <f>SUM(K196+K199)</f>
        <v>500000</v>
      </c>
      <c r="L195" s="124">
        <f t="shared" ref="L195:L233" si="480">SUM(K195-M195)</f>
        <v>381647.98</v>
      </c>
      <c r="M195" s="43">
        <f t="shared" ref="M195:M206" si="481">SUM(N195:AF195)</f>
        <v>118352.01999999999</v>
      </c>
      <c r="N195" s="117">
        <f t="shared" ref="N195:W195" si="482">SUM(N196+N199)</f>
        <v>0</v>
      </c>
      <c r="O195" s="117">
        <f t="shared" si="482"/>
        <v>0</v>
      </c>
      <c r="P195" s="117">
        <f t="shared" si="482"/>
        <v>0</v>
      </c>
      <c r="Q195" s="40">
        <f t="shared" si="482"/>
        <v>0</v>
      </c>
      <c r="R195" s="117">
        <f t="shared" si="482"/>
        <v>0</v>
      </c>
      <c r="S195" s="40">
        <f t="shared" si="482"/>
        <v>0</v>
      </c>
      <c r="T195" s="40">
        <f t="shared" si="482"/>
        <v>0</v>
      </c>
      <c r="U195" s="40">
        <f t="shared" si="482"/>
        <v>0</v>
      </c>
      <c r="V195" s="40">
        <f t="shared" si="482"/>
        <v>0</v>
      </c>
      <c r="W195" s="40">
        <f t="shared" si="482"/>
        <v>0</v>
      </c>
      <c r="X195" s="43">
        <f t="shared" ref="X195" si="483">SUM(X196+X199)</f>
        <v>0</v>
      </c>
      <c r="Y195" s="43">
        <f t="shared" ref="Y195:Z195" si="484">SUM(Y196+Y199)</f>
        <v>0</v>
      </c>
      <c r="Z195" s="117">
        <f t="shared" si="484"/>
        <v>0</v>
      </c>
      <c r="AA195" s="117">
        <f t="shared" ref="AA195:AB195" si="485">SUM(AA196+AA199)</f>
        <v>10490</v>
      </c>
      <c r="AB195" s="117">
        <f t="shared" si="485"/>
        <v>0</v>
      </c>
      <c r="AC195" s="117">
        <f t="shared" ref="AC195:AF195" si="486">SUM(AC196+AC199)</f>
        <v>17923</v>
      </c>
      <c r="AD195" s="117">
        <f t="shared" si="486"/>
        <v>39739.019999999997</v>
      </c>
      <c r="AE195" s="117">
        <f t="shared" si="486"/>
        <v>50200</v>
      </c>
      <c r="AF195" s="117">
        <f t="shared" si="486"/>
        <v>0</v>
      </c>
    </row>
    <row r="196" spans="1:32" s="7" customFormat="1" ht="22.5" customHeight="1" x14ac:dyDescent="0.2">
      <c r="A196" s="5">
        <v>1</v>
      </c>
      <c r="B196" s="5">
        <v>3</v>
      </c>
      <c r="C196" s="6" t="s">
        <v>135</v>
      </c>
      <c r="D196" s="6" t="s">
        <v>136</v>
      </c>
      <c r="E196" s="6" t="s">
        <v>137</v>
      </c>
      <c r="F196" s="201" t="s">
        <v>92</v>
      </c>
      <c r="G196" s="202"/>
      <c r="H196" s="44">
        <f t="shared" ref="H196:J196" si="487">SUM(H197:H198)</f>
        <v>500000</v>
      </c>
      <c r="I196" s="44">
        <f t="shared" si="487"/>
        <v>0</v>
      </c>
      <c r="J196" s="44">
        <f t="shared" si="487"/>
        <v>0</v>
      </c>
      <c r="K196" s="44">
        <f>SUM(K197:K198)</f>
        <v>500000</v>
      </c>
      <c r="L196" s="118">
        <f t="shared" si="480"/>
        <v>381647.98</v>
      </c>
      <c r="M196" s="44">
        <f t="shared" si="481"/>
        <v>118352.01999999999</v>
      </c>
      <c r="N196" s="119">
        <f t="shared" ref="N196:V196" si="488">SUM(N197:N198)</f>
        <v>0</v>
      </c>
      <c r="O196" s="119">
        <f t="shared" si="488"/>
        <v>0</v>
      </c>
      <c r="P196" s="119">
        <f t="shared" si="488"/>
        <v>0</v>
      </c>
      <c r="Q196" s="41">
        <f t="shared" si="488"/>
        <v>0</v>
      </c>
      <c r="R196" s="119">
        <f t="shared" si="488"/>
        <v>0</v>
      </c>
      <c r="S196" s="41">
        <f t="shared" si="488"/>
        <v>0</v>
      </c>
      <c r="T196" s="41">
        <f t="shared" si="488"/>
        <v>0</v>
      </c>
      <c r="U196" s="41">
        <f t="shared" si="488"/>
        <v>0</v>
      </c>
      <c r="V196" s="41">
        <f t="shared" si="488"/>
        <v>0</v>
      </c>
      <c r="W196" s="41">
        <f t="shared" ref="W196" si="489">SUM(W197:W198)</f>
        <v>0</v>
      </c>
      <c r="X196" s="44">
        <f t="shared" ref="X196" si="490">SUM(X197:X198)</f>
        <v>0</v>
      </c>
      <c r="Y196" s="44">
        <f t="shared" ref="Y196:Z196" si="491">SUM(Y197:Y198)</f>
        <v>0</v>
      </c>
      <c r="Z196" s="119">
        <f t="shared" si="491"/>
        <v>0</v>
      </c>
      <c r="AA196" s="119">
        <f t="shared" ref="AA196:AB196" si="492">SUM(AA197:AA198)</f>
        <v>10490</v>
      </c>
      <c r="AB196" s="119">
        <f t="shared" si="492"/>
        <v>0</v>
      </c>
      <c r="AC196" s="119">
        <f t="shared" ref="AC196:AF196" si="493">SUM(AC197:AC198)</f>
        <v>17923</v>
      </c>
      <c r="AD196" s="119">
        <f t="shared" si="493"/>
        <v>39739.019999999997</v>
      </c>
      <c r="AE196" s="119">
        <f t="shared" si="493"/>
        <v>50200</v>
      </c>
      <c r="AF196" s="119">
        <f t="shared" si="493"/>
        <v>0</v>
      </c>
    </row>
    <row r="197" spans="1:32" s="7" customFormat="1" ht="22.5" customHeight="1" x14ac:dyDescent="0.2">
      <c r="A197" s="2">
        <v>1</v>
      </c>
      <c r="B197" s="2">
        <v>3</v>
      </c>
      <c r="C197" s="1" t="s">
        <v>135</v>
      </c>
      <c r="D197" s="1" t="s">
        <v>136</v>
      </c>
      <c r="E197" s="1" t="s">
        <v>137</v>
      </c>
      <c r="F197" s="51" t="s">
        <v>137</v>
      </c>
      <c r="G197" s="52" t="s">
        <v>93</v>
      </c>
      <c r="H197" s="45">
        <v>0</v>
      </c>
      <c r="I197" s="135"/>
      <c r="J197" s="135"/>
      <c r="K197" s="45">
        <f t="shared" ref="K197:K198" si="494">SUM(H197-I197+J197)</f>
        <v>0</v>
      </c>
      <c r="L197" s="112">
        <f t="shared" si="480"/>
        <v>0</v>
      </c>
      <c r="M197" s="121">
        <f t="shared" si="481"/>
        <v>0</v>
      </c>
      <c r="N197" s="88">
        <v>0</v>
      </c>
      <c r="O197" s="88">
        <v>0</v>
      </c>
      <c r="P197" s="88">
        <v>0</v>
      </c>
      <c r="Q197" s="88">
        <v>0</v>
      </c>
      <c r="R197" s="103">
        <f>SUM(S197:AD197)</f>
        <v>0</v>
      </c>
      <c r="S197" s="42"/>
      <c r="T197" s="42"/>
      <c r="U197" s="42"/>
      <c r="V197" s="42"/>
      <c r="W197" s="42"/>
      <c r="X197" s="45"/>
      <c r="Y197" s="45"/>
      <c r="Z197" s="103">
        <f t="shared" ref="Z197:AB197" si="495">SUM(AA197:AL197)</f>
        <v>0</v>
      </c>
      <c r="AA197" s="103">
        <f t="shared" si="495"/>
        <v>0</v>
      </c>
      <c r="AB197" s="103">
        <f t="shared" si="495"/>
        <v>0</v>
      </c>
      <c r="AC197" s="103">
        <f t="shared" ref="AC197" si="496">SUM(AD197:AO197)</f>
        <v>0</v>
      </c>
      <c r="AD197" s="103">
        <f t="shared" ref="AD197" si="497">SUM(AE197:AP197)</f>
        <v>0</v>
      </c>
      <c r="AE197" s="103">
        <f t="shared" ref="AE197" si="498">SUM(AF197:AQ197)</f>
        <v>0</v>
      </c>
      <c r="AF197" s="103">
        <f t="shared" ref="AF197" si="499">SUM(AG197:AR197)</f>
        <v>0</v>
      </c>
    </row>
    <row r="198" spans="1:32" s="7" customFormat="1" ht="22.5" customHeight="1" x14ac:dyDescent="0.2">
      <c r="A198" s="2">
        <v>1</v>
      </c>
      <c r="B198" s="2">
        <v>3</v>
      </c>
      <c r="C198" s="1" t="s">
        <v>135</v>
      </c>
      <c r="D198" s="1" t="s">
        <v>136</v>
      </c>
      <c r="E198" s="1" t="s">
        <v>137</v>
      </c>
      <c r="F198" s="51">
        <v>90</v>
      </c>
      <c r="G198" s="52" t="s">
        <v>94</v>
      </c>
      <c r="H198" s="45">
        <v>500000</v>
      </c>
      <c r="I198" s="126"/>
      <c r="J198" s="135"/>
      <c r="K198" s="45">
        <f t="shared" si="494"/>
        <v>500000</v>
      </c>
      <c r="L198" s="112">
        <f t="shared" si="480"/>
        <v>381647.98</v>
      </c>
      <c r="M198" s="121">
        <f t="shared" si="481"/>
        <v>118352.01999999999</v>
      </c>
      <c r="N198" s="88">
        <v>0</v>
      </c>
      <c r="O198" s="103">
        <v>0</v>
      </c>
      <c r="P198" s="88">
        <v>0</v>
      </c>
      <c r="Q198" s="125">
        <v>0</v>
      </c>
      <c r="R198" s="103">
        <v>0</v>
      </c>
      <c r="S198" s="42"/>
      <c r="T198" s="42"/>
      <c r="U198" s="42"/>
      <c r="V198" s="42"/>
      <c r="W198" s="42"/>
      <c r="X198" s="45"/>
      <c r="Y198" s="45"/>
      <c r="Z198" s="103">
        <v>0</v>
      </c>
      <c r="AA198" s="103">
        <v>10490</v>
      </c>
      <c r="AB198" s="103">
        <v>0</v>
      </c>
      <c r="AC198" s="103">
        <v>17923</v>
      </c>
      <c r="AD198" s="103">
        <v>39739.019999999997</v>
      </c>
      <c r="AE198" s="103">
        <v>50200</v>
      </c>
      <c r="AF198" s="103">
        <v>0</v>
      </c>
    </row>
    <row r="199" spans="1:32" s="7" customFormat="1" ht="22.5" customHeight="1" x14ac:dyDescent="0.2">
      <c r="A199" s="5">
        <v>1</v>
      </c>
      <c r="B199" s="5">
        <v>3</v>
      </c>
      <c r="C199" s="6" t="s">
        <v>135</v>
      </c>
      <c r="D199" s="6" t="s">
        <v>136</v>
      </c>
      <c r="E199" s="6" t="s">
        <v>139</v>
      </c>
      <c r="F199" s="201" t="s">
        <v>164</v>
      </c>
      <c r="G199" s="202"/>
      <c r="H199" s="44">
        <f t="shared" ref="H199:J199" si="500">SUM(H200)</f>
        <v>50000</v>
      </c>
      <c r="I199" s="44">
        <f t="shared" si="500"/>
        <v>50000</v>
      </c>
      <c r="J199" s="44">
        <f t="shared" si="500"/>
        <v>0</v>
      </c>
      <c r="K199" s="44">
        <f>SUM(K200)</f>
        <v>0</v>
      </c>
      <c r="L199" s="118">
        <f t="shared" si="480"/>
        <v>0</v>
      </c>
      <c r="M199" s="44">
        <f t="shared" si="481"/>
        <v>0</v>
      </c>
      <c r="N199" s="119">
        <f t="shared" ref="N199:V199" si="501">SUM(N200)</f>
        <v>0</v>
      </c>
      <c r="O199" s="119">
        <f t="shared" si="501"/>
        <v>0</v>
      </c>
      <c r="P199" s="119">
        <f t="shared" si="501"/>
        <v>0</v>
      </c>
      <c r="Q199" s="41">
        <f t="shared" si="501"/>
        <v>0</v>
      </c>
      <c r="R199" s="119">
        <f t="shared" si="501"/>
        <v>0</v>
      </c>
      <c r="S199" s="41">
        <f t="shared" si="501"/>
        <v>0</v>
      </c>
      <c r="T199" s="41">
        <f t="shared" si="501"/>
        <v>0</v>
      </c>
      <c r="U199" s="41">
        <f t="shared" si="501"/>
        <v>0</v>
      </c>
      <c r="V199" s="41">
        <f t="shared" si="501"/>
        <v>0</v>
      </c>
      <c r="W199" s="41">
        <f t="shared" ref="W199" si="502">SUM(W200)</f>
        <v>0</v>
      </c>
      <c r="X199" s="44">
        <f t="shared" ref="X199" si="503">SUM(X200)</f>
        <v>0</v>
      </c>
      <c r="Y199" s="44">
        <f t="shared" ref="Y199:AF199" si="504">SUM(Y200)</f>
        <v>0</v>
      </c>
      <c r="Z199" s="119">
        <f t="shared" si="504"/>
        <v>0</v>
      </c>
      <c r="AA199" s="119">
        <f t="shared" si="504"/>
        <v>0</v>
      </c>
      <c r="AB199" s="119">
        <f t="shared" si="504"/>
        <v>0</v>
      </c>
      <c r="AC199" s="119">
        <f t="shared" si="504"/>
        <v>0</v>
      </c>
      <c r="AD199" s="119">
        <f t="shared" si="504"/>
        <v>0</v>
      </c>
      <c r="AE199" s="119">
        <f t="shared" si="504"/>
        <v>0</v>
      </c>
      <c r="AF199" s="119">
        <f t="shared" si="504"/>
        <v>0</v>
      </c>
    </row>
    <row r="200" spans="1:32" s="7" customFormat="1" ht="22.5" customHeight="1" x14ac:dyDescent="0.2">
      <c r="A200" s="2">
        <v>1</v>
      </c>
      <c r="B200" s="2">
        <v>3</v>
      </c>
      <c r="C200" s="1" t="s">
        <v>135</v>
      </c>
      <c r="D200" s="1" t="s">
        <v>136</v>
      </c>
      <c r="E200" s="1" t="s">
        <v>139</v>
      </c>
      <c r="F200" s="51" t="s">
        <v>140</v>
      </c>
      <c r="G200" s="52" t="s">
        <v>164</v>
      </c>
      <c r="H200" s="45">
        <v>50000</v>
      </c>
      <c r="I200" s="45">
        <v>50000</v>
      </c>
      <c r="J200" s="135"/>
      <c r="K200" s="45">
        <f>SUM(H200-I200+J200)</f>
        <v>0</v>
      </c>
      <c r="L200" s="112">
        <f t="shared" si="480"/>
        <v>0</v>
      </c>
      <c r="M200" s="121">
        <f t="shared" si="481"/>
        <v>0</v>
      </c>
      <c r="N200" s="88">
        <v>0</v>
      </c>
      <c r="O200" s="88">
        <v>0</v>
      </c>
      <c r="P200" s="88">
        <v>0</v>
      </c>
      <c r="Q200" s="88">
        <v>0</v>
      </c>
      <c r="R200" s="103">
        <f>SUM(S200:AD200)</f>
        <v>0</v>
      </c>
      <c r="S200" s="87"/>
      <c r="T200" s="87"/>
      <c r="U200" s="87"/>
      <c r="V200" s="42"/>
      <c r="W200" s="42"/>
      <c r="X200" s="89"/>
      <c r="Y200" s="45"/>
      <c r="Z200" s="103">
        <f t="shared" ref="Z200:AB200" si="505">SUM(AA200:AL200)</f>
        <v>0</v>
      </c>
      <c r="AA200" s="103">
        <f t="shared" si="505"/>
        <v>0</v>
      </c>
      <c r="AB200" s="103">
        <f t="shared" si="505"/>
        <v>0</v>
      </c>
      <c r="AC200" s="103">
        <f t="shared" ref="AC200" si="506">SUM(AD200:AO200)</f>
        <v>0</v>
      </c>
      <c r="AD200" s="103">
        <f t="shared" ref="AD200" si="507">SUM(AE200:AP200)</f>
        <v>0</v>
      </c>
      <c r="AE200" s="103">
        <f t="shared" ref="AE200" si="508">SUM(AF200:AQ200)</f>
        <v>0</v>
      </c>
      <c r="AF200" s="103">
        <f t="shared" ref="AF200" si="509">SUM(AG200:AR200)</f>
        <v>0</v>
      </c>
    </row>
    <row r="201" spans="1:32" s="7" customFormat="1" ht="22.5" customHeight="1" x14ac:dyDescent="0.2">
      <c r="A201" s="83">
        <v>1</v>
      </c>
      <c r="B201" s="83">
        <v>3</v>
      </c>
      <c r="C201" s="84" t="s">
        <v>130</v>
      </c>
      <c r="D201" s="203" t="s">
        <v>181</v>
      </c>
      <c r="E201" s="204"/>
      <c r="F201" s="204"/>
      <c r="G201" s="205"/>
      <c r="H201" s="86">
        <f t="shared" ref="H201:J201" si="510">SUM(H202)</f>
        <v>248785000</v>
      </c>
      <c r="I201" s="86">
        <f t="shared" si="510"/>
        <v>212537400</v>
      </c>
      <c r="J201" s="86">
        <f t="shared" si="510"/>
        <v>212956400</v>
      </c>
      <c r="K201" s="86">
        <f t="shared" ref="K201" si="511">SUM(K202)</f>
        <v>249204000</v>
      </c>
      <c r="L201" s="115">
        <f t="shared" si="480"/>
        <v>30823686.849999994</v>
      </c>
      <c r="M201" s="86">
        <f t="shared" si="481"/>
        <v>218380313.15000001</v>
      </c>
      <c r="N201" s="116">
        <f t="shared" ref="N201:AC201" si="512">SUM(N202)</f>
        <v>4411561.3499999996</v>
      </c>
      <c r="O201" s="116">
        <f t="shared" si="512"/>
        <v>5500382.8600000003</v>
      </c>
      <c r="P201" s="116">
        <f t="shared" si="512"/>
        <v>78158790.150000006</v>
      </c>
      <c r="Q201" s="85">
        <f t="shared" si="512"/>
        <v>11085488.100000001</v>
      </c>
      <c r="R201" s="116">
        <f t="shared" si="512"/>
        <v>8244119.6099999994</v>
      </c>
      <c r="S201" s="85">
        <f t="shared" si="512"/>
        <v>0</v>
      </c>
      <c r="T201" s="85">
        <f t="shared" si="512"/>
        <v>0</v>
      </c>
      <c r="U201" s="85">
        <f t="shared" si="512"/>
        <v>0</v>
      </c>
      <c r="V201" s="85">
        <f t="shared" si="512"/>
        <v>0</v>
      </c>
      <c r="W201" s="85">
        <f t="shared" si="512"/>
        <v>0</v>
      </c>
      <c r="X201" s="86">
        <f t="shared" si="512"/>
        <v>0</v>
      </c>
      <c r="Y201" s="86">
        <f t="shared" si="512"/>
        <v>0</v>
      </c>
      <c r="Z201" s="116">
        <f t="shared" si="512"/>
        <v>48788723.689999998</v>
      </c>
      <c r="AA201" s="116">
        <f t="shared" si="512"/>
        <v>5381103.79</v>
      </c>
      <c r="AB201" s="116">
        <f t="shared" si="512"/>
        <v>14508355.1</v>
      </c>
      <c r="AC201" s="116">
        <f t="shared" si="512"/>
        <v>29716443.620000001</v>
      </c>
      <c r="AD201" s="116">
        <f t="shared" ref="AD201:AF201" si="513">SUM(AD202)</f>
        <v>4575977.2699999996</v>
      </c>
      <c r="AE201" s="116">
        <f t="shared" si="513"/>
        <v>8009367.6100000003</v>
      </c>
      <c r="AF201" s="116">
        <f t="shared" si="513"/>
        <v>0</v>
      </c>
    </row>
    <row r="202" spans="1:32" s="7" customFormat="1" ht="22.5" customHeight="1" x14ac:dyDescent="0.2">
      <c r="A202" s="3">
        <v>1</v>
      </c>
      <c r="B202" s="3">
        <v>3</v>
      </c>
      <c r="C202" s="4" t="s">
        <v>130</v>
      </c>
      <c r="D202" s="4" t="s">
        <v>136</v>
      </c>
      <c r="E202" s="198" t="s">
        <v>115</v>
      </c>
      <c r="F202" s="199"/>
      <c r="G202" s="200"/>
      <c r="H202" s="43">
        <f>SUM(H203+H209+H211)</f>
        <v>248785000</v>
      </c>
      <c r="I202" s="43">
        <f t="shared" ref="I202:K202" si="514">SUM(I203+I209+I211)</f>
        <v>212537400</v>
      </c>
      <c r="J202" s="43">
        <f t="shared" si="514"/>
        <v>212956400</v>
      </c>
      <c r="K202" s="43">
        <f t="shared" si="514"/>
        <v>249204000</v>
      </c>
      <c r="L202" s="124">
        <f>SUM(L203+L209+L211)</f>
        <v>30823686.849999994</v>
      </c>
      <c r="M202" s="43">
        <f t="shared" si="481"/>
        <v>218380313.15000001</v>
      </c>
      <c r="N202" s="43">
        <f t="shared" ref="N202:AF202" si="515">SUM(N203+N209+N211)</f>
        <v>4411561.3499999996</v>
      </c>
      <c r="O202" s="43">
        <f t="shared" si="515"/>
        <v>5500382.8600000003</v>
      </c>
      <c r="P202" s="43">
        <f t="shared" si="515"/>
        <v>78158790.150000006</v>
      </c>
      <c r="Q202" s="43">
        <f t="shared" si="515"/>
        <v>11085488.100000001</v>
      </c>
      <c r="R202" s="43">
        <f t="shared" si="515"/>
        <v>8244119.6099999994</v>
      </c>
      <c r="S202" s="43">
        <f t="shared" si="515"/>
        <v>0</v>
      </c>
      <c r="T202" s="43">
        <f t="shared" si="515"/>
        <v>0</v>
      </c>
      <c r="U202" s="43">
        <f t="shared" si="515"/>
        <v>0</v>
      </c>
      <c r="V202" s="43">
        <f t="shared" si="515"/>
        <v>0</v>
      </c>
      <c r="W202" s="43">
        <f t="shared" si="515"/>
        <v>0</v>
      </c>
      <c r="X202" s="43">
        <f t="shared" si="515"/>
        <v>0</v>
      </c>
      <c r="Y202" s="43">
        <f t="shared" si="515"/>
        <v>0</v>
      </c>
      <c r="Z202" s="43">
        <f t="shared" si="515"/>
        <v>48788723.689999998</v>
      </c>
      <c r="AA202" s="43">
        <f t="shared" si="515"/>
        <v>5381103.79</v>
      </c>
      <c r="AB202" s="43">
        <f t="shared" si="515"/>
        <v>14508355.1</v>
      </c>
      <c r="AC202" s="43">
        <f t="shared" si="515"/>
        <v>29716443.620000001</v>
      </c>
      <c r="AD202" s="43">
        <f t="shared" si="515"/>
        <v>4575977.2699999996</v>
      </c>
      <c r="AE202" s="43">
        <f t="shared" si="515"/>
        <v>8009367.6100000003</v>
      </c>
      <c r="AF202" s="43">
        <f t="shared" si="515"/>
        <v>0</v>
      </c>
    </row>
    <row r="203" spans="1:32" s="7" customFormat="1" ht="22.5" customHeight="1" x14ac:dyDescent="0.2">
      <c r="A203" s="5">
        <v>1</v>
      </c>
      <c r="B203" s="5">
        <v>3</v>
      </c>
      <c r="C203" s="6" t="s">
        <v>130</v>
      </c>
      <c r="D203" s="6" t="s">
        <v>136</v>
      </c>
      <c r="E203" s="6" t="s">
        <v>137</v>
      </c>
      <c r="F203" s="201" t="s">
        <v>116</v>
      </c>
      <c r="G203" s="202"/>
      <c r="H203" s="44">
        <f>SUM(H204:H208)</f>
        <v>212505000</v>
      </c>
      <c r="I203" s="44">
        <f>SUM(I204:I208)</f>
        <v>177152400</v>
      </c>
      <c r="J203" s="44">
        <f t="shared" ref="J203:AF203" si="516">SUM(J204:J208)</f>
        <v>202955400</v>
      </c>
      <c r="K203" s="44">
        <f>SUM(K204:K208)</f>
        <v>238308000</v>
      </c>
      <c r="L203" s="118">
        <f>SUM(L204:L208)</f>
        <v>30176706.099999994</v>
      </c>
      <c r="M203" s="44">
        <f t="shared" si="481"/>
        <v>208131293.90000001</v>
      </c>
      <c r="N203" s="44">
        <f t="shared" si="516"/>
        <v>4411561.3499999996</v>
      </c>
      <c r="O203" s="44">
        <f t="shared" si="516"/>
        <v>5500382.8600000003</v>
      </c>
      <c r="P203" s="44">
        <f t="shared" si="516"/>
        <v>76201290.150000006</v>
      </c>
      <c r="Q203" s="44">
        <f t="shared" si="516"/>
        <v>11085059.940000001</v>
      </c>
      <c r="R203" s="44">
        <f t="shared" si="516"/>
        <v>8244115.5199999996</v>
      </c>
      <c r="S203" s="44">
        <f t="shared" si="516"/>
        <v>0</v>
      </c>
      <c r="T203" s="44">
        <f t="shared" si="516"/>
        <v>0</v>
      </c>
      <c r="U203" s="44">
        <f t="shared" si="516"/>
        <v>0</v>
      </c>
      <c r="V203" s="44">
        <f t="shared" si="516"/>
        <v>0</v>
      </c>
      <c r="W203" s="44">
        <f t="shared" si="516"/>
        <v>0</v>
      </c>
      <c r="X203" s="44">
        <f t="shared" si="516"/>
        <v>0</v>
      </c>
      <c r="Y203" s="44">
        <f t="shared" si="516"/>
        <v>0</v>
      </c>
      <c r="Z203" s="44">
        <f t="shared" si="516"/>
        <v>48788723.689999998</v>
      </c>
      <c r="AA203" s="44">
        <f t="shared" si="516"/>
        <v>5381103.79</v>
      </c>
      <c r="AB203" s="44">
        <f t="shared" si="516"/>
        <v>6217268.0999999996</v>
      </c>
      <c r="AC203" s="44">
        <f t="shared" si="516"/>
        <v>29716443.620000001</v>
      </c>
      <c r="AD203" s="44">
        <f t="shared" si="516"/>
        <v>4575977.2699999996</v>
      </c>
      <c r="AE203" s="44">
        <f t="shared" si="516"/>
        <v>8009367.6100000003</v>
      </c>
      <c r="AF203" s="44">
        <f t="shared" si="516"/>
        <v>0</v>
      </c>
    </row>
    <row r="204" spans="1:32" s="7" customFormat="1" ht="22.5" customHeight="1" x14ac:dyDescent="0.2">
      <c r="A204" s="2">
        <v>1</v>
      </c>
      <c r="B204" s="2">
        <v>3</v>
      </c>
      <c r="C204" s="1" t="s">
        <v>130</v>
      </c>
      <c r="D204" s="1" t="s">
        <v>136</v>
      </c>
      <c r="E204" s="1" t="s">
        <v>137</v>
      </c>
      <c r="F204" s="51" t="s">
        <v>137</v>
      </c>
      <c r="G204" s="52" t="s">
        <v>153</v>
      </c>
      <c r="H204" s="45">
        <v>50000000</v>
      </c>
      <c r="I204" s="126"/>
      <c r="J204" s="135"/>
      <c r="K204" s="45">
        <f t="shared" ref="K204:K208" si="517">SUM(H204-I204+J204)</f>
        <v>50000000</v>
      </c>
      <c r="L204" s="112">
        <f t="shared" si="480"/>
        <v>-6097833.900000006</v>
      </c>
      <c r="M204" s="121">
        <f t="shared" si="481"/>
        <v>56097833.900000006</v>
      </c>
      <c r="N204" s="103">
        <v>4411561.3499999996</v>
      </c>
      <c r="O204" s="103">
        <v>5500382.8600000003</v>
      </c>
      <c r="P204" s="103">
        <v>5604290.1500000004</v>
      </c>
      <c r="Q204" s="125">
        <v>5275059.9400000004</v>
      </c>
      <c r="R204" s="103">
        <v>4839555.5199999996</v>
      </c>
      <c r="S204" s="42"/>
      <c r="T204" s="42"/>
      <c r="U204" s="42"/>
      <c r="V204" s="42"/>
      <c r="W204" s="42"/>
      <c r="X204" s="45"/>
      <c r="Y204" s="45"/>
      <c r="Z204" s="103">
        <v>4713723.6900000004</v>
      </c>
      <c r="AA204" s="103">
        <v>4787003.79</v>
      </c>
      <c r="AB204" s="103">
        <v>5567268.0999999996</v>
      </c>
      <c r="AC204" s="103">
        <v>4113643.62</v>
      </c>
      <c r="AD204" s="103">
        <v>4575977.2699999996</v>
      </c>
      <c r="AE204" s="103">
        <v>6709367.6100000003</v>
      </c>
      <c r="AF204" s="103">
        <v>0</v>
      </c>
    </row>
    <row r="205" spans="1:32" s="7" customFormat="1" ht="22.5" customHeight="1" x14ac:dyDescent="0.2">
      <c r="A205" s="2">
        <v>1</v>
      </c>
      <c r="B205" s="2">
        <v>3</v>
      </c>
      <c r="C205" s="1" t="s">
        <v>130</v>
      </c>
      <c r="D205" s="1" t="s">
        <v>136</v>
      </c>
      <c r="E205" s="1" t="s">
        <v>137</v>
      </c>
      <c r="F205" s="51" t="s">
        <v>131</v>
      </c>
      <c r="G205" s="52" t="s">
        <v>165</v>
      </c>
      <c r="H205" s="45">
        <v>3600000</v>
      </c>
      <c r="I205" s="135"/>
      <c r="J205" s="135"/>
      <c r="K205" s="45">
        <f t="shared" si="517"/>
        <v>3600000</v>
      </c>
      <c r="L205" s="112">
        <f t="shared" si="480"/>
        <v>3600000</v>
      </c>
      <c r="M205" s="121">
        <f t="shared" si="481"/>
        <v>0</v>
      </c>
      <c r="N205" s="88">
        <v>0</v>
      </c>
      <c r="O205" s="88">
        <v>0</v>
      </c>
      <c r="P205" s="88">
        <v>0</v>
      </c>
      <c r="Q205" s="88">
        <v>0</v>
      </c>
      <c r="R205" s="103">
        <v>0</v>
      </c>
      <c r="S205" s="42"/>
      <c r="T205" s="42"/>
      <c r="U205" s="42"/>
      <c r="V205" s="42"/>
      <c r="W205" s="42"/>
      <c r="X205" s="45"/>
      <c r="Y205" s="45"/>
      <c r="Z205" s="103">
        <v>0</v>
      </c>
      <c r="AA205" s="103">
        <v>0</v>
      </c>
      <c r="AB205" s="103">
        <v>0</v>
      </c>
      <c r="AC205" s="103">
        <v>0</v>
      </c>
      <c r="AD205" s="103">
        <v>0</v>
      </c>
      <c r="AE205" s="103">
        <v>0</v>
      </c>
      <c r="AF205" s="103">
        <v>0</v>
      </c>
    </row>
    <row r="206" spans="1:32" s="7" customFormat="1" ht="22.5" customHeight="1" x14ac:dyDescent="0.2">
      <c r="A206" s="2">
        <v>1</v>
      </c>
      <c r="B206" s="2">
        <v>3</v>
      </c>
      <c r="C206" s="1" t="s">
        <v>130</v>
      </c>
      <c r="D206" s="1" t="s">
        <v>136</v>
      </c>
      <c r="E206" s="1" t="s">
        <v>137</v>
      </c>
      <c r="F206" s="51" t="s">
        <v>132</v>
      </c>
      <c r="G206" s="52" t="s">
        <v>166</v>
      </c>
      <c r="H206" s="45">
        <v>0</v>
      </c>
      <c r="I206" s="135"/>
      <c r="J206" s="135"/>
      <c r="K206" s="45">
        <f t="shared" si="517"/>
        <v>0</v>
      </c>
      <c r="L206" s="112">
        <f t="shared" si="480"/>
        <v>0</v>
      </c>
      <c r="M206" s="121">
        <f t="shared" si="481"/>
        <v>0</v>
      </c>
      <c r="N206" s="88">
        <v>0</v>
      </c>
      <c r="O206" s="88">
        <v>0</v>
      </c>
      <c r="P206" s="88">
        <v>0</v>
      </c>
      <c r="Q206" s="88">
        <v>0</v>
      </c>
      <c r="R206" s="103">
        <f>SUM(S206:AD206)</f>
        <v>0</v>
      </c>
      <c r="S206" s="42"/>
      <c r="T206" s="42"/>
      <c r="U206" s="42"/>
      <c r="V206" s="42"/>
      <c r="W206" s="42"/>
      <c r="X206" s="45"/>
      <c r="Y206" s="45"/>
      <c r="Z206" s="103">
        <f t="shared" ref="Z206:AB206" si="518">SUM(AA206:AL206)</f>
        <v>0</v>
      </c>
      <c r="AA206" s="103">
        <f t="shared" si="518"/>
        <v>0</v>
      </c>
      <c r="AB206" s="103">
        <f t="shared" si="518"/>
        <v>0</v>
      </c>
      <c r="AC206" s="103">
        <f t="shared" ref="AC206" si="519">SUM(AD206:AO206)</f>
        <v>0</v>
      </c>
      <c r="AD206" s="103">
        <f t="shared" ref="AD206" si="520">SUM(AE206:AP206)</f>
        <v>0</v>
      </c>
      <c r="AE206" s="103">
        <f t="shared" ref="AE206" si="521">SUM(AF206:AQ206)</f>
        <v>0</v>
      </c>
      <c r="AF206" s="103">
        <f t="shared" ref="AF206" si="522">SUM(AG206:AR206)</f>
        <v>0</v>
      </c>
    </row>
    <row r="207" spans="1:32" s="7" customFormat="1" ht="22.5" customHeight="1" x14ac:dyDescent="0.2">
      <c r="A207" s="104">
        <v>1</v>
      </c>
      <c r="B207" s="104">
        <v>3</v>
      </c>
      <c r="C207" s="105" t="s">
        <v>130</v>
      </c>
      <c r="D207" s="105" t="s">
        <v>136</v>
      </c>
      <c r="E207" s="105" t="s">
        <v>137</v>
      </c>
      <c r="F207" s="51" t="s">
        <v>140</v>
      </c>
      <c r="G207" s="52" t="s">
        <v>187</v>
      </c>
      <c r="H207" s="45">
        <v>100000000</v>
      </c>
      <c r="I207" s="45">
        <v>111949000</v>
      </c>
      <c r="J207" s="45">
        <v>11949000</v>
      </c>
      <c r="K207" s="45">
        <f t="shared" si="517"/>
        <v>0</v>
      </c>
      <c r="L207" s="112">
        <f t="shared" si="480"/>
        <v>0</v>
      </c>
      <c r="M207" s="121">
        <v>0</v>
      </c>
      <c r="N207" s="88">
        <v>0</v>
      </c>
      <c r="O207" s="88">
        <v>0</v>
      </c>
      <c r="P207" s="103">
        <v>0</v>
      </c>
      <c r="Q207" s="88">
        <v>0</v>
      </c>
      <c r="R207" s="103">
        <v>0</v>
      </c>
      <c r="S207" s="42"/>
      <c r="T207" s="42"/>
      <c r="U207" s="42"/>
      <c r="V207" s="42"/>
      <c r="W207" s="42"/>
      <c r="X207" s="45"/>
      <c r="Y207" s="45"/>
      <c r="Z207" s="103">
        <v>0</v>
      </c>
      <c r="AA207" s="103">
        <v>0</v>
      </c>
      <c r="AB207" s="103">
        <v>0</v>
      </c>
      <c r="AC207" s="103">
        <v>0</v>
      </c>
      <c r="AD207" s="103">
        <v>0</v>
      </c>
      <c r="AE207" s="103">
        <v>0</v>
      </c>
      <c r="AF207" s="103">
        <v>0</v>
      </c>
    </row>
    <row r="208" spans="1:32" s="7" customFormat="1" ht="22.5" customHeight="1" x14ac:dyDescent="0.2">
      <c r="A208" s="106">
        <v>1</v>
      </c>
      <c r="B208" s="106">
        <v>3</v>
      </c>
      <c r="C208" s="107" t="s">
        <v>130</v>
      </c>
      <c r="D208" s="107" t="s">
        <v>136</v>
      </c>
      <c r="E208" s="107" t="s">
        <v>137</v>
      </c>
      <c r="F208" s="100" t="s">
        <v>223</v>
      </c>
      <c r="G208" s="101" t="s">
        <v>235</v>
      </c>
      <c r="H208" s="103">
        <v>58905000</v>
      </c>
      <c r="I208" s="103">
        <v>65203400</v>
      </c>
      <c r="J208" s="45">
        <v>191006400</v>
      </c>
      <c r="K208" s="45">
        <f t="shared" si="517"/>
        <v>184708000</v>
      </c>
      <c r="L208" s="112">
        <f t="shared" si="480"/>
        <v>32674540</v>
      </c>
      <c r="M208" s="121">
        <f>SUM(N208:AF208)</f>
        <v>152033460</v>
      </c>
      <c r="N208" s="88">
        <v>0</v>
      </c>
      <c r="O208" s="88">
        <v>0</v>
      </c>
      <c r="P208" s="103">
        <v>70597000</v>
      </c>
      <c r="Q208" s="88">
        <v>5810000</v>
      </c>
      <c r="R208" s="103">
        <v>3404560</v>
      </c>
      <c r="S208" s="102"/>
      <c r="T208" s="102"/>
      <c r="U208" s="102"/>
      <c r="V208" s="102"/>
      <c r="W208" s="102"/>
      <c r="X208" s="103"/>
      <c r="Y208" s="103"/>
      <c r="Z208" s="103">
        <v>44075000</v>
      </c>
      <c r="AA208" s="103">
        <v>594100</v>
      </c>
      <c r="AB208" s="103">
        <v>650000</v>
      </c>
      <c r="AC208" s="103">
        <v>25602800</v>
      </c>
      <c r="AD208" s="103">
        <v>0</v>
      </c>
      <c r="AE208" s="103">
        <v>1300000</v>
      </c>
      <c r="AF208" s="103">
        <v>0</v>
      </c>
    </row>
    <row r="209" spans="1:32" s="7" customFormat="1" ht="22.5" customHeight="1" x14ac:dyDescent="0.2">
      <c r="A209" s="5">
        <v>1</v>
      </c>
      <c r="B209" s="5">
        <v>3</v>
      </c>
      <c r="C209" s="6" t="s">
        <v>130</v>
      </c>
      <c r="D209" s="6" t="s">
        <v>136</v>
      </c>
      <c r="E209" s="6" t="s">
        <v>131</v>
      </c>
      <c r="F209" s="201" t="s">
        <v>236</v>
      </c>
      <c r="G209" s="202"/>
      <c r="H209" s="144">
        <f>SUM(H210)</f>
        <v>0</v>
      </c>
      <c r="I209" s="144">
        <f t="shared" ref="I209:AF209" si="523">SUM(I210)</f>
        <v>0</v>
      </c>
      <c r="J209" s="144">
        <f t="shared" si="523"/>
        <v>1000</v>
      </c>
      <c r="K209" s="144">
        <f t="shared" si="523"/>
        <v>1000</v>
      </c>
      <c r="L209" s="145">
        <f t="shared" si="523"/>
        <v>567.75</v>
      </c>
      <c r="M209" s="144">
        <f>SUM(N209:AF209)</f>
        <v>432.25</v>
      </c>
      <c r="N209" s="144">
        <f t="shared" si="523"/>
        <v>0</v>
      </c>
      <c r="O209" s="144">
        <f t="shared" si="523"/>
        <v>0</v>
      </c>
      <c r="P209" s="144">
        <f t="shared" si="523"/>
        <v>0</v>
      </c>
      <c r="Q209" s="144">
        <f t="shared" si="523"/>
        <v>428.16</v>
      </c>
      <c r="R209" s="144">
        <f t="shared" si="523"/>
        <v>4.09</v>
      </c>
      <c r="S209" s="144">
        <f t="shared" si="523"/>
        <v>0</v>
      </c>
      <c r="T209" s="144">
        <f t="shared" si="523"/>
        <v>0</v>
      </c>
      <c r="U209" s="144">
        <f t="shared" si="523"/>
        <v>0</v>
      </c>
      <c r="V209" s="144">
        <f t="shared" si="523"/>
        <v>0</v>
      </c>
      <c r="W209" s="144">
        <f t="shared" si="523"/>
        <v>0</v>
      </c>
      <c r="X209" s="144">
        <f t="shared" si="523"/>
        <v>0</v>
      </c>
      <c r="Y209" s="144">
        <f t="shared" si="523"/>
        <v>0</v>
      </c>
      <c r="Z209" s="144">
        <f t="shared" si="523"/>
        <v>0</v>
      </c>
      <c r="AA209" s="144">
        <f t="shared" si="523"/>
        <v>0</v>
      </c>
      <c r="AB209" s="144">
        <f t="shared" si="523"/>
        <v>0</v>
      </c>
      <c r="AC209" s="144">
        <f t="shared" si="523"/>
        <v>0</v>
      </c>
      <c r="AD209" s="144">
        <f t="shared" si="523"/>
        <v>0</v>
      </c>
      <c r="AE209" s="144">
        <f t="shared" si="523"/>
        <v>0</v>
      </c>
      <c r="AF209" s="144">
        <f t="shared" si="523"/>
        <v>0</v>
      </c>
    </row>
    <row r="210" spans="1:32" s="7" customFormat="1" ht="22.5" customHeight="1" x14ac:dyDescent="0.2">
      <c r="A210" s="106">
        <v>1</v>
      </c>
      <c r="B210" s="106">
        <v>3</v>
      </c>
      <c r="C210" s="107" t="s">
        <v>130</v>
      </c>
      <c r="D210" s="107" t="s">
        <v>136</v>
      </c>
      <c r="E210" s="107" t="s">
        <v>131</v>
      </c>
      <c r="F210" s="100" t="s">
        <v>223</v>
      </c>
      <c r="G210" s="101" t="s">
        <v>237</v>
      </c>
      <c r="H210" s="146"/>
      <c r="I210" s="146"/>
      <c r="J210" s="45">
        <v>1000</v>
      </c>
      <c r="K210" s="146">
        <f>SUM(H210-I210+J210)</f>
        <v>1000</v>
      </c>
      <c r="L210" s="158">
        <f t="shared" si="480"/>
        <v>567.75</v>
      </c>
      <c r="M210" s="147">
        <f>SUM(N210:AF210)</f>
        <v>432.25</v>
      </c>
      <c r="N210" s="148"/>
      <c r="O210" s="148"/>
      <c r="P210" s="146"/>
      <c r="Q210" s="149">
        <v>428.16</v>
      </c>
      <c r="R210" s="146">
        <v>4.09</v>
      </c>
      <c r="S210" s="150"/>
      <c r="T210" s="150"/>
      <c r="U210" s="150"/>
      <c r="V210" s="150"/>
      <c r="W210" s="150"/>
      <c r="X210" s="146"/>
      <c r="Y210" s="146"/>
      <c r="Z210" s="146"/>
      <c r="AA210" s="146"/>
      <c r="AB210" s="146"/>
      <c r="AC210" s="146"/>
      <c r="AD210" s="146"/>
      <c r="AE210" s="146"/>
      <c r="AF210" s="146"/>
    </row>
    <row r="211" spans="1:32" s="7" customFormat="1" ht="22.5" customHeight="1" x14ac:dyDescent="0.2">
      <c r="A211" s="5">
        <v>1</v>
      </c>
      <c r="B211" s="5">
        <v>3</v>
      </c>
      <c r="C211" s="6" t="s">
        <v>130</v>
      </c>
      <c r="D211" s="6" t="s">
        <v>136</v>
      </c>
      <c r="E211" s="6" t="s">
        <v>135</v>
      </c>
      <c r="F211" s="201" t="s">
        <v>222</v>
      </c>
      <c r="G211" s="202"/>
      <c r="H211" s="144">
        <f>SUM(H212:H213)</f>
        <v>36280000</v>
      </c>
      <c r="I211" s="144">
        <f t="shared" ref="I211:AF211" si="524">SUM(I212:I213)</f>
        <v>35385000</v>
      </c>
      <c r="J211" s="144">
        <f t="shared" si="524"/>
        <v>10000000</v>
      </c>
      <c r="K211" s="144">
        <f t="shared" si="524"/>
        <v>10895000</v>
      </c>
      <c r="L211" s="145">
        <f t="shared" si="524"/>
        <v>646413</v>
      </c>
      <c r="M211" s="144">
        <f t="shared" si="524"/>
        <v>10248587</v>
      </c>
      <c r="N211" s="144">
        <f t="shared" si="524"/>
        <v>0</v>
      </c>
      <c r="O211" s="144">
        <f t="shared" si="524"/>
        <v>0</v>
      </c>
      <c r="P211" s="144">
        <f t="shared" si="524"/>
        <v>1957500</v>
      </c>
      <c r="Q211" s="144">
        <f t="shared" si="524"/>
        <v>0</v>
      </c>
      <c r="R211" s="144">
        <f t="shared" si="524"/>
        <v>0</v>
      </c>
      <c r="S211" s="144">
        <f t="shared" si="524"/>
        <v>0</v>
      </c>
      <c r="T211" s="144">
        <f t="shared" si="524"/>
        <v>0</v>
      </c>
      <c r="U211" s="144">
        <f t="shared" si="524"/>
        <v>0</v>
      </c>
      <c r="V211" s="144">
        <f t="shared" si="524"/>
        <v>0</v>
      </c>
      <c r="W211" s="144">
        <f t="shared" si="524"/>
        <v>0</v>
      </c>
      <c r="X211" s="144">
        <f t="shared" si="524"/>
        <v>0</v>
      </c>
      <c r="Y211" s="144">
        <f t="shared" si="524"/>
        <v>0</v>
      </c>
      <c r="Z211" s="144">
        <f t="shared" si="524"/>
        <v>0</v>
      </c>
      <c r="AA211" s="144">
        <f t="shared" si="524"/>
        <v>0</v>
      </c>
      <c r="AB211" s="144">
        <f t="shared" si="524"/>
        <v>8291087</v>
      </c>
      <c r="AC211" s="144">
        <f t="shared" si="524"/>
        <v>0</v>
      </c>
      <c r="AD211" s="144">
        <f t="shared" si="524"/>
        <v>0</v>
      </c>
      <c r="AE211" s="144">
        <f t="shared" si="524"/>
        <v>0</v>
      </c>
      <c r="AF211" s="144">
        <f t="shared" si="524"/>
        <v>0</v>
      </c>
    </row>
    <row r="212" spans="1:32" s="7" customFormat="1" ht="22.5" customHeight="1" x14ac:dyDescent="0.2">
      <c r="A212" s="99">
        <v>1</v>
      </c>
      <c r="B212" s="99">
        <v>3</v>
      </c>
      <c r="C212" s="100" t="s">
        <v>130</v>
      </c>
      <c r="D212" s="100" t="s">
        <v>136</v>
      </c>
      <c r="E212" s="100" t="s">
        <v>135</v>
      </c>
      <c r="F212" s="100" t="s">
        <v>137</v>
      </c>
      <c r="G212" s="101" t="s">
        <v>224</v>
      </c>
      <c r="H212" s="146">
        <v>36280000</v>
      </c>
      <c r="I212" s="146">
        <v>33685000</v>
      </c>
      <c r="J212" s="45"/>
      <c r="K212" s="146">
        <f>SUM(H212-I212+J212)</f>
        <v>2595000</v>
      </c>
      <c r="L212" s="158">
        <f t="shared" si="480"/>
        <v>637500</v>
      </c>
      <c r="M212" s="147">
        <f t="shared" ref="M212:M233" si="525">SUM(N212:AF212)</f>
        <v>1957500</v>
      </c>
      <c r="N212" s="148">
        <v>0</v>
      </c>
      <c r="O212" s="148">
        <v>0</v>
      </c>
      <c r="P212" s="146">
        <v>1957500</v>
      </c>
      <c r="Q212" s="149">
        <v>0</v>
      </c>
      <c r="R212" s="146">
        <v>0</v>
      </c>
      <c r="S212" s="150"/>
      <c r="T212" s="150"/>
      <c r="U212" s="150"/>
      <c r="V212" s="150"/>
      <c r="W212" s="150"/>
      <c r="X212" s="146"/>
      <c r="Y212" s="146"/>
      <c r="Z212" s="146">
        <v>0</v>
      </c>
      <c r="AA212" s="146">
        <v>0</v>
      </c>
      <c r="AB212" s="146">
        <v>0</v>
      </c>
      <c r="AC212" s="146">
        <v>0</v>
      </c>
      <c r="AD212" s="146">
        <v>0</v>
      </c>
      <c r="AE212" s="146">
        <v>0</v>
      </c>
      <c r="AF212" s="146">
        <v>0</v>
      </c>
    </row>
    <row r="213" spans="1:32" s="7" customFormat="1" ht="22.5" customHeight="1" x14ac:dyDescent="0.2">
      <c r="A213" s="99">
        <v>1</v>
      </c>
      <c r="B213" s="99">
        <v>3</v>
      </c>
      <c r="C213" s="100" t="s">
        <v>130</v>
      </c>
      <c r="D213" s="100" t="s">
        <v>139</v>
      </c>
      <c r="E213" s="100" t="s">
        <v>135</v>
      </c>
      <c r="F213" s="100" t="s">
        <v>137</v>
      </c>
      <c r="G213" s="101" t="s">
        <v>238</v>
      </c>
      <c r="H213" s="146"/>
      <c r="I213" s="146">
        <v>1700000</v>
      </c>
      <c r="J213" s="103">
        <v>10000000</v>
      </c>
      <c r="K213" s="146">
        <f>SUM(H213-I213+J213)</f>
        <v>8300000</v>
      </c>
      <c r="L213" s="158">
        <f t="shared" si="480"/>
        <v>8913</v>
      </c>
      <c r="M213" s="147">
        <f t="shared" si="525"/>
        <v>8291087</v>
      </c>
      <c r="N213" s="148"/>
      <c r="O213" s="148"/>
      <c r="P213" s="146"/>
      <c r="Q213" s="149"/>
      <c r="R213" s="146"/>
      <c r="S213" s="150"/>
      <c r="T213" s="150"/>
      <c r="U213" s="150"/>
      <c r="V213" s="150"/>
      <c r="W213" s="150"/>
      <c r="X213" s="146"/>
      <c r="Y213" s="146"/>
      <c r="Z213" s="146"/>
      <c r="AA213" s="146"/>
      <c r="AB213" s="146">
        <v>8291087</v>
      </c>
      <c r="AC213" s="146"/>
      <c r="AD213" s="146"/>
      <c r="AE213" s="146"/>
      <c r="AF213" s="146"/>
    </row>
    <row r="214" spans="1:32" s="7" customFormat="1" ht="22.5" customHeight="1" x14ac:dyDescent="0.2">
      <c r="A214" s="83">
        <v>1</v>
      </c>
      <c r="B214" s="83">
        <v>3</v>
      </c>
      <c r="C214" s="84" t="s">
        <v>133</v>
      </c>
      <c r="D214" s="203" t="s">
        <v>95</v>
      </c>
      <c r="E214" s="204"/>
      <c r="F214" s="204"/>
      <c r="G214" s="205"/>
      <c r="H214" s="86">
        <f>SUM(H215+H240+H246+H257+H260)</f>
        <v>47113000</v>
      </c>
      <c r="I214" s="86">
        <f t="shared" ref="I214:J214" si="526">SUM(I215+I240+I246+I257+I260)</f>
        <v>47483000</v>
      </c>
      <c r="J214" s="86">
        <f t="shared" si="526"/>
        <v>1300000</v>
      </c>
      <c r="K214" s="86">
        <f>SUM(K215+K240+K246+K257+K260)</f>
        <v>930000</v>
      </c>
      <c r="L214" s="115">
        <f t="shared" si="480"/>
        <v>115723</v>
      </c>
      <c r="M214" s="86">
        <f t="shared" si="525"/>
        <v>814277</v>
      </c>
      <c r="N214" s="116">
        <f t="shared" ref="N214:AF214" si="527">SUM(N215+N240+N246+N257+N260)</f>
        <v>0</v>
      </c>
      <c r="O214" s="116">
        <f t="shared" si="527"/>
        <v>0</v>
      </c>
      <c r="P214" s="116">
        <f t="shared" si="527"/>
        <v>0</v>
      </c>
      <c r="Q214" s="85">
        <f t="shared" si="527"/>
        <v>0</v>
      </c>
      <c r="R214" s="116">
        <f t="shared" si="527"/>
        <v>248000</v>
      </c>
      <c r="S214" s="85">
        <f t="shared" si="527"/>
        <v>0</v>
      </c>
      <c r="T214" s="85">
        <f t="shared" si="527"/>
        <v>0</v>
      </c>
      <c r="U214" s="85">
        <f t="shared" si="527"/>
        <v>0</v>
      </c>
      <c r="V214" s="85">
        <f t="shared" si="527"/>
        <v>0</v>
      </c>
      <c r="W214" s="85">
        <f t="shared" si="527"/>
        <v>0</v>
      </c>
      <c r="X214" s="86">
        <f t="shared" si="527"/>
        <v>0</v>
      </c>
      <c r="Y214" s="86">
        <f t="shared" si="527"/>
        <v>0</v>
      </c>
      <c r="Z214" s="116">
        <f t="shared" si="527"/>
        <v>442277</v>
      </c>
      <c r="AA214" s="116">
        <f t="shared" si="527"/>
        <v>124000</v>
      </c>
      <c r="AB214" s="116">
        <f t="shared" si="527"/>
        <v>0</v>
      </c>
      <c r="AC214" s="116">
        <f t="shared" si="527"/>
        <v>0</v>
      </c>
      <c r="AD214" s="116">
        <f t="shared" si="527"/>
        <v>0</v>
      </c>
      <c r="AE214" s="116">
        <f t="shared" si="527"/>
        <v>0</v>
      </c>
      <c r="AF214" s="116">
        <f t="shared" si="527"/>
        <v>0</v>
      </c>
    </row>
    <row r="215" spans="1:32" s="7" customFormat="1" ht="22.5" customHeight="1" x14ac:dyDescent="0.2">
      <c r="A215" s="3">
        <v>1</v>
      </c>
      <c r="B215" s="3">
        <v>3</v>
      </c>
      <c r="C215" s="4" t="s">
        <v>133</v>
      </c>
      <c r="D215" s="4" t="s">
        <v>137</v>
      </c>
      <c r="E215" s="198" t="s">
        <v>96</v>
      </c>
      <c r="F215" s="199"/>
      <c r="G215" s="200"/>
      <c r="H215" s="43">
        <f t="shared" ref="H215:J215" si="528">SUM(H216+H219+H225+H229+H231)</f>
        <v>13270000</v>
      </c>
      <c r="I215" s="43">
        <f t="shared" si="528"/>
        <v>14260000</v>
      </c>
      <c r="J215" s="43">
        <f t="shared" si="528"/>
        <v>1100000</v>
      </c>
      <c r="K215" s="43">
        <f>SUM(K216+K219+K225+K229+K231)</f>
        <v>110000</v>
      </c>
      <c r="L215" s="124">
        <f t="shared" si="480"/>
        <v>110000</v>
      </c>
      <c r="M215" s="43">
        <f t="shared" si="525"/>
        <v>0</v>
      </c>
      <c r="N215" s="117">
        <f t="shared" ref="N215:V215" si="529">SUM(N216+N219+N225+N229+N231)</f>
        <v>0</v>
      </c>
      <c r="O215" s="117">
        <f t="shared" si="529"/>
        <v>0</v>
      </c>
      <c r="P215" s="117">
        <f t="shared" si="529"/>
        <v>0</v>
      </c>
      <c r="Q215" s="40">
        <f t="shared" si="529"/>
        <v>0</v>
      </c>
      <c r="R215" s="117">
        <f t="shared" si="529"/>
        <v>0</v>
      </c>
      <c r="S215" s="40">
        <f t="shared" si="529"/>
        <v>0</v>
      </c>
      <c r="T215" s="40">
        <f t="shared" si="529"/>
        <v>0</v>
      </c>
      <c r="U215" s="40">
        <f t="shared" si="529"/>
        <v>0</v>
      </c>
      <c r="V215" s="40">
        <f t="shared" si="529"/>
        <v>0</v>
      </c>
      <c r="W215" s="40">
        <f t="shared" ref="W215" si="530">SUM(W216+W219+W225+W229+W231)</f>
        <v>0</v>
      </c>
      <c r="X215" s="43">
        <f t="shared" ref="X215" si="531">SUM(X216+X219+X225+X229+X231)</f>
        <v>0</v>
      </c>
      <c r="Y215" s="43">
        <f t="shared" ref="Y215:Z215" si="532">SUM(Y216+Y219+Y225+Y229+Y231)</f>
        <v>0</v>
      </c>
      <c r="Z215" s="117">
        <f t="shared" si="532"/>
        <v>0</v>
      </c>
      <c r="AA215" s="117">
        <f t="shared" ref="AA215:AB215" si="533">SUM(AA216+AA219+AA225+AA229+AA231)</f>
        <v>0</v>
      </c>
      <c r="AB215" s="117">
        <f t="shared" si="533"/>
        <v>0</v>
      </c>
      <c r="AC215" s="117">
        <f t="shared" ref="AC215:AF215" si="534">SUM(AC216+AC219+AC225+AC229+AC231)</f>
        <v>0</v>
      </c>
      <c r="AD215" s="117">
        <f t="shared" si="534"/>
        <v>0</v>
      </c>
      <c r="AE215" s="117">
        <f t="shared" si="534"/>
        <v>0</v>
      </c>
      <c r="AF215" s="117">
        <f t="shared" si="534"/>
        <v>0</v>
      </c>
    </row>
    <row r="216" spans="1:32" s="7" customFormat="1" ht="22.5" customHeight="1" x14ac:dyDescent="0.2">
      <c r="A216" s="5">
        <v>1</v>
      </c>
      <c r="B216" s="5">
        <v>3</v>
      </c>
      <c r="C216" s="6" t="s">
        <v>133</v>
      </c>
      <c r="D216" s="6" t="s">
        <v>137</v>
      </c>
      <c r="E216" s="6" t="s">
        <v>137</v>
      </c>
      <c r="F216" s="201" t="s">
        <v>97</v>
      </c>
      <c r="G216" s="202"/>
      <c r="H216" s="44">
        <f t="shared" ref="H216:J216" si="535">SUM(H217:H218)</f>
        <v>60000</v>
      </c>
      <c r="I216" s="44">
        <f t="shared" si="535"/>
        <v>1050000</v>
      </c>
      <c r="J216" s="44">
        <f t="shared" si="535"/>
        <v>1000000</v>
      </c>
      <c r="K216" s="44">
        <f>SUM(K217:K218)</f>
        <v>10000</v>
      </c>
      <c r="L216" s="118">
        <f t="shared" si="480"/>
        <v>10000</v>
      </c>
      <c r="M216" s="44">
        <f t="shared" si="525"/>
        <v>0</v>
      </c>
      <c r="N216" s="119">
        <f t="shared" ref="N216:V216" si="536">SUM(N217:N218)</f>
        <v>0</v>
      </c>
      <c r="O216" s="119">
        <f t="shared" si="536"/>
        <v>0</v>
      </c>
      <c r="P216" s="119">
        <f t="shared" si="536"/>
        <v>0</v>
      </c>
      <c r="Q216" s="41">
        <f t="shared" si="536"/>
        <v>0</v>
      </c>
      <c r="R216" s="119">
        <f t="shared" si="536"/>
        <v>0</v>
      </c>
      <c r="S216" s="41">
        <f t="shared" si="536"/>
        <v>0</v>
      </c>
      <c r="T216" s="41">
        <f t="shared" si="536"/>
        <v>0</v>
      </c>
      <c r="U216" s="41">
        <f t="shared" si="536"/>
        <v>0</v>
      </c>
      <c r="V216" s="41">
        <f t="shared" si="536"/>
        <v>0</v>
      </c>
      <c r="W216" s="41">
        <f t="shared" ref="W216" si="537">SUM(W217:W218)</f>
        <v>0</v>
      </c>
      <c r="X216" s="44">
        <f t="shared" ref="X216" si="538">SUM(X217:X218)</f>
        <v>0</v>
      </c>
      <c r="Y216" s="44">
        <f t="shared" ref="Y216:Z216" si="539">SUM(Y217:Y218)</f>
        <v>0</v>
      </c>
      <c r="Z216" s="119">
        <f t="shared" si="539"/>
        <v>0</v>
      </c>
      <c r="AA216" s="119">
        <f t="shared" ref="AA216:AB216" si="540">SUM(AA217:AA218)</f>
        <v>0</v>
      </c>
      <c r="AB216" s="119">
        <f t="shared" si="540"/>
        <v>0</v>
      </c>
      <c r="AC216" s="119">
        <f t="shared" ref="AC216:AF216" si="541">SUM(AC217:AC218)</f>
        <v>0</v>
      </c>
      <c r="AD216" s="119">
        <f t="shared" si="541"/>
        <v>0</v>
      </c>
      <c r="AE216" s="119">
        <f t="shared" si="541"/>
        <v>0</v>
      </c>
      <c r="AF216" s="119">
        <f t="shared" si="541"/>
        <v>0</v>
      </c>
    </row>
    <row r="217" spans="1:32" s="7" customFormat="1" ht="22.5" customHeight="1" x14ac:dyDescent="0.2">
      <c r="A217" s="2">
        <v>1</v>
      </c>
      <c r="B217" s="2">
        <v>3</v>
      </c>
      <c r="C217" s="1" t="s">
        <v>133</v>
      </c>
      <c r="D217" s="1" t="s">
        <v>137</v>
      </c>
      <c r="E217" s="1" t="s">
        <v>137</v>
      </c>
      <c r="F217" s="51" t="s">
        <v>137</v>
      </c>
      <c r="G217" s="52" t="s">
        <v>98</v>
      </c>
      <c r="H217" s="45">
        <v>50000</v>
      </c>
      <c r="I217" s="45">
        <v>1050000</v>
      </c>
      <c r="J217" s="45">
        <v>1000000</v>
      </c>
      <c r="K217" s="45">
        <f t="shared" ref="K217:K218" si="542">SUM(H217-I217+J217)</f>
        <v>0</v>
      </c>
      <c r="L217" s="112">
        <f t="shared" si="480"/>
        <v>0</v>
      </c>
      <c r="M217" s="121">
        <f t="shared" si="525"/>
        <v>0</v>
      </c>
      <c r="N217" s="88">
        <v>0</v>
      </c>
      <c r="O217" s="88">
        <v>0</v>
      </c>
      <c r="P217" s="103">
        <v>0</v>
      </c>
      <c r="Q217" s="88">
        <v>0</v>
      </c>
      <c r="R217" s="103">
        <v>0</v>
      </c>
      <c r="S217" s="42"/>
      <c r="T217" s="42"/>
      <c r="U217" s="42"/>
      <c r="V217" s="42"/>
      <c r="W217" s="42"/>
      <c r="X217" s="45"/>
      <c r="Y217" s="45"/>
      <c r="Z217" s="103">
        <v>0</v>
      </c>
      <c r="AA217" s="103">
        <v>0</v>
      </c>
      <c r="AB217" s="103">
        <v>0</v>
      </c>
      <c r="AC217" s="103">
        <v>0</v>
      </c>
      <c r="AD217" s="103">
        <v>0</v>
      </c>
      <c r="AE217" s="103">
        <v>0</v>
      </c>
      <c r="AF217" s="103">
        <v>0</v>
      </c>
    </row>
    <row r="218" spans="1:32" s="7" customFormat="1" ht="22.5" customHeight="1" x14ac:dyDescent="0.2">
      <c r="A218" s="2">
        <v>1</v>
      </c>
      <c r="B218" s="2">
        <v>3</v>
      </c>
      <c r="C218" s="1" t="s">
        <v>133</v>
      </c>
      <c r="D218" s="1" t="s">
        <v>137</v>
      </c>
      <c r="E218" s="1" t="s">
        <v>137</v>
      </c>
      <c r="F218" s="51">
        <v>90</v>
      </c>
      <c r="G218" s="52" t="s">
        <v>99</v>
      </c>
      <c r="H218" s="45">
        <v>10000</v>
      </c>
      <c r="I218" s="135"/>
      <c r="J218" s="135"/>
      <c r="K218" s="45">
        <f t="shared" si="542"/>
        <v>10000</v>
      </c>
      <c r="L218" s="112">
        <f t="shared" si="480"/>
        <v>10000</v>
      </c>
      <c r="M218" s="121">
        <f t="shared" si="525"/>
        <v>0</v>
      </c>
      <c r="N218" s="88">
        <v>0</v>
      </c>
      <c r="O218" s="88">
        <v>0</v>
      </c>
      <c r="P218" s="88">
        <v>0</v>
      </c>
      <c r="Q218" s="88">
        <v>0</v>
      </c>
      <c r="R218" s="103">
        <f>SUM(S218:AD218)</f>
        <v>0</v>
      </c>
      <c r="S218" s="42"/>
      <c r="T218" s="42"/>
      <c r="U218" s="42"/>
      <c r="V218" s="42"/>
      <c r="W218" s="42"/>
      <c r="X218" s="45"/>
      <c r="Y218" s="45"/>
      <c r="Z218" s="103">
        <f t="shared" ref="Z218:AB218" si="543">SUM(AA218:AL218)</f>
        <v>0</v>
      </c>
      <c r="AA218" s="103">
        <f t="shared" si="543"/>
        <v>0</v>
      </c>
      <c r="AB218" s="103">
        <f t="shared" si="543"/>
        <v>0</v>
      </c>
      <c r="AC218" s="103">
        <f t="shared" ref="AC218" si="544">SUM(AD218:AO218)</f>
        <v>0</v>
      </c>
      <c r="AD218" s="103">
        <f t="shared" ref="AD218" si="545">SUM(AE218:AP218)</f>
        <v>0</v>
      </c>
      <c r="AE218" s="103">
        <f t="shared" ref="AE218" si="546">SUM(AF218:AQ218)</f>
        <v>0</v>
      </c>
      <c r="AF218" s="103">
        <f t="shared" ref="AF218" si="547">SUM(AG218:AR218)</f>
        <v>0</v>
      </c>
    </row>
    <row r="219" spans="1:32" s="7" customFormat="1" ht="22.5" customHeight="1" x14ac:dyDescent="0.2">
      <c r="A219" s="5">
        <v>1</v>
      </c>
      <c r="B219" s="5">
        <v>3</v>
      </c>
      <c r="C219" s="6" t="s">
        <v>133</v>
      </c>
      <c r="D219" s="6" t="s">
        <v>137</v>
      </c>
      <c r="E219" s="6" t="s">
        <v>131</v>
      </c>
      <c r="F219" s="201" t="s">
        <v>100</v>
      </c>
      <c r="G219" s="202"/>
      <c r="H219" s="44">
        <f t="shared" ref="H219:J219" si="548">SUM(H220:H224)</f>
        <v>13210000</v>
      </c>
      <c r="I219" s="44">
        <f t="shared" si="548"/>
        <v>13210000</v>
      </c>
      <c r="J219" s="44">
        <f t="shared" si="548"/>
        <v>100000</v>
      </c>
      <c r="K219" s="44">
        <f>SUM(K220:K224)</f>
        <v>100000</v>
      </c>
      <c r="L219" s="118">
        <f t="shared" si="480"/>
        <v>100000</v>
      </c>
      <c r="M219" s="44">
        <f t="shared" si="525"/>
        <v>0</v>
      </c>
      <c r="N219" s="119">
        <f t="shared" ref="N219:V219" si="549">SUM(N220:N224)</f>
        <v>0</v>
      </c>
      <c r="O219" s="119">
        <f t="shared" si="549"/>
        <v>0</v>
      </c>
      <c r="P219" s="119">
        <f t="shared" si="549"/>
        <v>0</v>
      </c>
      <c r="Q219" s="41">
        <f t="shared" si="549"/>
        <v>0</v>
      </c>
      <c r="R219" s="119">
        <f t="shared" si="549"/>
        <v>0</v>
      </c>
      <c r="S219" s="41">
        <f t="shared" si="549"/>
        <v>0</v>
      </c>
      <c r="T219" s="41">
        <f t="shared" si="549"/>
        <v>0</v>
      </c>
      <c r="U219" s="41">
        <f t="shared" si="549"/>
        <v>0</v>
      </c>
      <c r="V219" s="41">
        <f t="shared" si="549"/>
        <v>0</v>
      </c>
      <c r="W219" s="41">
        <f t="shared" ref="W219" si="550">SUM(W220:W224)</f>
        <v>0</v>
      </c>
      <c r="X219" s="44">
        <f t="shared" ref="X219" si="551">SUM(X220:X224)</f>
        <v>0</v>
      </c>
      <c r="Y219" s="44">
        <f t="shared" ref="Y219:Z219" si="552">SUM(Y220:Y224)</f>
        <v>0</v>
      </c>
      <c r="Z219" s="119">
        <f t="shared" si="552"/>
        <v>0</v>
      </c>
      <c r="AA219" s="119">
        <f t="shared" ref="AA219:AB219" si="553">SUM(AA220:AA224)</f>
        <v>0</v>
      </c>
      <c r="AB219" s="119">
        <f t="shared" si="553"/>
        <v>0</v>
      </c>
      <c r="AC219" s="119">
        <f t="shared" ref="AC219:AF219" si="554">SUM(AC220:AC224)</f>
        <v>0</v>
      </c>
      <c r="AD219" s="119">
        <f t="shared" si="554"/>
        <v>0</v>
      </c>
      <c r="AE219" s="119">
        <f t="shared" si="554"/>
        <v>0</v>
      </c>
      <c r="AF219" s="119">
        <f t="shared" si="554"/>
        <v>0</v>
      </c>
    </row>
    <row r="220" spans="1:32" s="7" customFormat="1" ht="22.5" customHeight="1" x14ac:dyDescent="0.2">
      <c r="A220" s="2">
        <v>1</v>
      </c>
      <c r="B220" s="2">
        <v>3</v>
      </c>
      <c r="C220" s="1" t="s">
        <v>133</v>
      </c>
      <c r="D220" s="1" t="s">
        <v>137</v>
      </c>
      <c r="E220" s="1" t="s">
        <v>131</v>
      </c>
      <c r="F220" s="51" t="s">
        <v>137</v>
      </c>
      <c r="G220" s="52" t="s">
        <v>101</v>
      </c>
      <c r="H220" s="45">
        <v>100000</v>
      </c>
      <c r="I220" s="45">
        <v>100000</v>
      </c>
      <c r="J220" s="45"/>
      <c r="K220" s="45">
        <f t="shared" ref="K220:K224" si="555">SUM(H220-I220+J220)</f>
        <v>0</v>
      </c>
      <c r="L220" s="112">
        <f t="shared" si="480"/>
        <v>0</v>
      </c>
      <c r="M220" s="121">
        <f t="shared" si="525"/>
        <v>0</v>
      </c>
      <c r="N220" s="88">
        <v>0</v>
      </c>
      <c r="O220" s="88">
        <v>0</v>
      </c>
      <c r="P220" s="88">
        <v>0</v>
      </c>
      <c r="Q220" s="88">
        <v>0</v>
      </c>
      <c r="R220" s="103">
        <v>0</v>
      </c>
      <c r="S220" s="42"/>
      <c r="T220" s="42"/>
      <c r="U220" s="42"/>
      <c r="V220" s="42"/>
      <c r="W220" s="42"/>
      <c r="X220" s="45"/>
      <c r="Y220" s="45"/>
      <c r="Z220" s="103">
        <v>0</v>
      </c>
      <c r="AA220" s="103">
        <v>0</v>
      </c>
      <c r="AB220" s="103">
        <v>0</v>
      </c>
      <c r="AC220" s="103">
        <v>0</v>
      </c>
      <c r="AD220" s="103">
        <v>0</v>
      </c>
      <c r="AE220" s="103">
        <v>0</v>
      </c>
      <c r="AF220" s="103">
        <v>0</v>
      </c>
    </row>
    <row r="221" spans="1:32" s="7" customFormat="1" ht="22.5" customHeight="1" x14ac:dyDescent="0.2">
      <c r="A221" s="2">
        <v>1</v>
      </c>
      <c r="B221" s="2">
        <v>3</v>
      </c>
      <c r="C221" s="1" t="s">
        <v>133</v>
      </c>
      <c r="D221" s="1" t="s">
        <v>137</v>
      </c>
      <c r="E221" s="1" t="s">
        <v>131</v>
      </c>
      <c r="F221" s="51" t="s">
        <v>131</v>
      </c>
      <c r="G221" s="52" t="s">
        <v>102</v>
      </c>
      <c r="H221" s="45">
        <v>2000000</v>
      </c>
      <c r="I221" s="45">
        <v>2000000</v>
      </c>
      <c r="J221" s="45">
        <v>100000</v>
      </c>
      <c r="K221" s="126">
        <f t="shared" si="555"/>
        <v>100000</v>
      </c>
      <c r="L221" s="112">
        <f t="shared" si="480"/>
        <v>100000</v>
      </c>
      <c r="M221" s="121">
        <f t="shared" si="525"/>
        <v>0</v>
      </c>
      <c r="N221" s="88">
        <v>0</v>
      </c>
      <c r="O221" s="88">
        <v>0</v>
      </c>
      <c r="P221" s="88">
        <v>0</v>
      </c>
      <c r="Q221" s="88">
        <v>0</v>
      </c>
      <c r="R221" s="103">
        <v>0</v>
      </c>
      <c r="S221" s="42"/>
      <c r="T221" s="42"/>
      <c r="U221" s="42"/>
      <c r="V221" s="42"/>
      <c r="W221" s="42"/>
      <c r="X221" s="45"/>
      <c r="Y221" s="45"/>
      <c r="Z221" s="103">
        <v>0</v>
      </c>
      <c r="AA221" s="103">
        <v>0</v>
      </c>
      <c r="AB221" s="103">
        <v>0</v>
      </c>
      <c r="AC221" s="103">
        <v>0</v>
      </c>
      <c r="AD221" s="103">
        <v>0</v>
      </c>
      <c r="AE221" s="103">
        <v>0</v>
      </c>
      <c r="AF221" s="103">
        <v>0</v>
      </c>
    </row>
    <row r="222" spans="1:32" s="7" customFormat="1" ht="22.5" customHeight="1" x14ac:dyDescent="0.2">
      <c r="A222" s="2">
        <v>1</v>
      </c>
      <c r="B222" s="2">
        <v>3</v>
      </c>
      <c r="C222" s="1" t="s">
        <v>133</v>
      </c>
      <c r="D222" s="1" t="s">
        <v>137</v>
      </c>
      <c r="E222" s="1" t="s">
        <v>131</v>
      </c>
      <c r="F222" s="51" t="s">
        <v>132</v>
      </c>
      <c r="G222" s="52" t="s">
        <v>103</v>
      </c>
      <c r="H222" s="45">
        <v>11000000</v>
      </c>
      <c r="I222" s="45">
        <v>11000000</v>
      </c>
      <c r="J222" s="45"/>
      <c r="K222" s="45">
        <f t="shared" si="555"/>
        <v>0</v>
      </c>
      <c r="L222" s="112">
        <f>SUM(K222-M222)</f>
        <v>0</v>
      </c>
      <c r="M222" s="121">
        <f t="shared" si="525"/>
        <v>0</v>
      </c>
      <c r="N222" s="88">
        <v>0</v>
      </c>
      <c r="O222" s="88">
        <v>0</v>
      </c>
      <c r="P222" s="88">
        <v>0</v>
      </c>
      <c r="Q222" s="125">
        <v>0</v>
      </c>
      <c r="R222" s="103">
        <v>0</v>
      </c>
      <c r="S222" s="42"/>
      <c r="T222" s="42"/>
      <c r="U222" s="42"/>
      <c r="V222" s="42"/>
      <c r="W222" s="42"/>
      <c r="X222" s="45"/>
      <c r="Y222" s="45"/>
      <c r="Z222" s="103">
        <v>0</v>
      </c>
      <c r="AA222" s="103">
        <v>0</v>
      </c>
      <c r="AB222" s="103">
        <v>0</v>
      </c>
      <c r="AC222" s="103">
        <v>0</v>
      </c>
      <c r="AD222" s="103">
        <v>0</v>
      </c>
      <c r="AE222" s="103">
        <v>0</v>
      </c>
      <c r="AF222" s="103">
        <v>0</v>
      </c>
    </row>
    <row r="223" spans="1:32" s="7" customFormat="1" ht="22.5" customHeight="1" x14ac:dyDescent="0.2">
      <c r="A223" s="2">
        <v>1</v>
      </c>
      <c r="B223" s="2">
        <v>3</v>
      </c>
      <c r="C223" s="1" t="s">
        <v>133</v>
      </c>
      <c r="D223" s="1" t="s">
        <v>137</v>
      </c>
      <c r="E223" s="1" t="s">
        <v>131</v>
      </c>
      <c r="F223" s="51" t="s">
        <v>130</v>
      </c>
      <c r="G223" s="52" t="s">
        <v>167</v>
      </c>
      <c r="H223" s="45">
        <v>100000</v>
      </c>
      <c r="I223" s="45">
        <v>100000</v>
      </c>
      <c r="J223" s="45"/>
      <c r="K223" s="45">
        <f t="shared" si="555"/>
        <v>0</v>
      </c>
      <c r="L223" s="112">
        <f t="shared" si="480"/>
        <v>0</v>
      </c>
      <c r="M223" s="121">
        <f t="shared" si="525"/>
        <v>0</v>
      </c>
      <c r="N223" s="88">
        <v>0</v>
      </c>
      <c r="O223" s="88">
        <v>0</v>
      </c>
      <c r="P223" s="88">
        <v>0</v>
      </c>
      <c r="Q223" s="88">
        <v>0</v>
      </c>
      <c r="R223" s="103">
        <v>0</v>
      </c>
      <c r="S223" s="42"/>
      <c r="T223" s="42"/>
      <c r="U223" s="42"/>
      <c r="V223" s="42"/>
      <c r="W223" s="42"/>
      <c r="X223" s="45"/>
      <c r="Y223" s="45"/>
      <c r="Z223" s="103">
        <v>0</v>
      </c>
      <c r="AA223" s="103">
        <v>0</v>
      </c>
      <c r="AB223" s="103">
        <v>0</v>
      </c>
      <c r="AC223" s="103">
        <v>0</v>
      </c>
      <c r="AD223" s="103">
        <v>0</v>
      </c>
      <c r="AE223" s="103">
        <v>0</v>
      </c>
      <c r="AF223" s="103">
        <v>0</v>
      </c>
    </row>
    <row r="224" spans="1:32" s="7" customFormat="1" ht="22.5" customHeight="1" x14ac:dyDescent="0.2">
      <c r="A224" s="2">
        <v>1</v>
      </c>
      <c r="B224" s="2">
        <v>3</v>
      </c>
      <c r="C224" s="1" t="s">
        <v>133</v>
      </c>
      <c r="D224" s="1" t="s">
        <v>137</v>
      </c>
      <c r="E224" s="1" t="s">
        <v>131</v>
      </c>
      <c r="F224" s="51">
        <v>90</v>
      </c>
      <c r="G224" s="52" t="s">
        <v>104</v>
      </c>
      <c r="H224" s="45">
        <v>10000</v>
      </c>
      <c r="I224" s="45">
        <v>10000</v>
      </c>
      <c r="J224" s="45"/>
      <c r="K224" s="45">
        <f t="shared" si="555"/>
        <v>0</v>
      </c>
      <c r="L224" s="112">
        <f t="shared" si="480"/>
        <v>0</v>
      </c>
      <c r="M224" s="121">
        <f t="shared" si="525"/>
        <v>0</v>
      </c>
      <c r="N224" s="88">
        <v>0</v>
      </c>
      <c r="O224" s="88">
        <v>0</v>
      </c>
      <c r="P224" s="88">
        <v>0</v>
      </c>
      <c r="Q224" s="125">
        <v>0</v>
      </c>
      <c r="R224" s="103">
        <v>0</v>
      </c>
      <c r="S224" s="42"/>
      <c r="T224" s="42"/>
      <c r="U224" s="42"/>
      <c r="V224" s="42"/>
      <c r="W224" s="42"/>
      <c r="X224" s="45"/>
      <c r="Y224" s="45"/>
      <c r="Z224" s="103">
        <v>0</v>
      </c>
      <c r="AA224" s="103">
        <v>0</v>
      </c>
      <c r="AB224" s="103">
        <v>0</v>
      </c>
      <c r="AC224" s="103">
        <v>0</v>
      </c>
      <c r="AD224" s="103">
        <v>0</v>
      </c>
      <c r="AE224" s="103">
        <v>0</v>
      </c>
      <c r="AF224" s="103">
        <v>0</v>
      </c>
    </row>
    <row r="225" spans="1:32" s="7" customFormat="1" ht="22.5" customHeight="1" x14ac:dyDescent="0.2">
      <c r="A225" s="5">
        <v>1</v>
      </c>
      <c r="B225" s="5">
        <v>3</v>
      </c>
      <c r="C225" s="6" t="s">
        <v>133</v>
      </c>
      <c r="D225" s="6" t="s">
        <v>137</v>
      </c>
      <c r="E225" s="6" t="s">
        <v>135</v>
      </c>
      <c r="F225" s="201" t="s">
        <v>176</v>
      </c>
      <c r="G225" s="202"/>
      <c r="H225" s="44">
        <f t="shared" ref="H225:J225" si="556">SUM(H226:H228)</f>
        <v>0</v>
      </c>
      <c r="I225" s="44">
        <f t="shared" si="556"/>
        <v>0</v>
      </c>
      <c r="J225" s="44">
        <f t="shared" si="556"/>
        <v>0</v>
      </c>
      <c r="K225" s="44">
        <f>SUM(K226:K228)</f>
        <v>0</v>
      </c>
      <c r="L225" s="118">
        <f t="shared" si="480"/>
        <v>0</v>
      </c>
      <c r="M225" s="44">
        <f t="shared" si="525"/>
        <v>0</v>
      </c>
      <c r="N225" s="119">
        <f t="shared" ref="N225:V225" si="557">SUM(N226:N228)</f>
        <v>0</v>
      </c>
      <c r="O225" s="119">
        <f t="shared" si="557"/>
        <v>0</v>
      </c>
      <c r="P225" s="119">
        <f t="shared" si="557"/>
        <v>0</v>
      </c>
      <c r="Q225" s="41">
        <f t="shared" si="557"/>
        <v>0</v>
      </c>
      <c r="R225" s="119">
        <f t="shared" si="557"/>
        <v>0</v>
      </c>
      <c r="S225" s="41">
        <f t="shared" si="557"/>
        <v>0</v>
      </c>
      <c r="T225" s="41">
        <f t="shared" si="557"/>
        <v>0</v>
      </c>
      <c r="U225" s="41">
        <f t="shared" si="557"/>
        <v>0</v>
      </c>
      <c r="V225" s="41">
        <f t="shared" si="557"/>
        <v>0</v>
      </c>
      <c r="W225" s="41">
        <f t="shared" ref="W225" si="558">SUM(W226:W228)</f>
        <v>0</v>
      </c>
      <c r="X225" s="44">
        <f t="shared" ref="X225" si="559">SUM(X226:X228)</f>
        <v>0</v>
      </c>
      <c r="Y225" s="44">
        <f t="shared" ref="Y225:Z225" si="560">SUM(Y226:Y228)</f>
        <v>0</v>
      </c>
      <c r="Z225" s="119">
        <f t="shared" si="560"/>
        <v>0</v>
      </c>
      <c r="AA225" s="119">
        <f t="shared" ref="AA225:AB225" si="561">SUM(AA226:AA228)</f>
        <v>0</v>
      </c>
      <c r="AB225" s="119">
        <f t="shared" si="561"/>
        <v>0</v>
      </c>
      <c r="AC225" s="119">
        <f t="shared" ref="AC225:AF225" si="562">SUM(AC226:AC228)</f>
        <v>0</v>
      </c>
      <c r="AD225" s="119">
        <f t="shared" si="562"/>
        <v>0</v>
      </c>
      <c r="AE225" s="119">
        <f t="shared" si="562"/>
        <v>0</v>
      </c>
      <c r="AF225" s="119">
        <f t="shared" si="562"/>
        <v>0</v>
      </c>
    </row>
    <row r="226" spans="1:32" s="7" customFormat="1" ht="22.5" customHeight="1" x14ac:dyDescent="0.2">
      <c r="A226" s="2">
        <v>1</v>
      </c>
      <c r="B226" s="2">
        <v>3</v>
      </c>
      <c r="C226" s="1" t="s">
        <v>133</v>
      </c>
      <c r="D226" s="1" t="s">
        <v>137</v>
      </c>
      <c r="E226" s="1" t="s">
        <v>135</v>
      </c>
      <c r="F226" s="51" t="s">
        <v>137</v>
      </c>
      <c r="G226" s="52" t="s">
        <v>168</v>
      </c>
      <c r="H226" s="45">
        <v>0</v>
      </c>
      <c r="I226" s="135"/>
      <c r="J226" s="135"/>
      <c r="K226" s="45">
        <f t="shared" ref="K226:K228" si="563">SUM(H226-I226+J226)</f>
        <v>0</v>
      </c>
      <c r="L226" s="112">
        <f t="shared" si="480"/>
        <v>0</v>
      </c>
      <c r="M226" s="121">
        <f t="shared" si="525"/>
        <v>0</v>
      </c>
      <c r="N226" s="88">
        <v>0</v>
      </c>
      <c r="O226" s="88">
        <v>0</v>
      </c>
      <c r="P226" s="88">
        <v>0</v>
      </c>
      <c r="Q226" s="88">
        <v>0</v>
      </c>
      <c r="R226" s="103">
        <f>SUM(S226:AD226)</f>
        <v>0</v>
      </c>
      <c r="S226" s="87"/>
      <c r="T226" s="87"/>
      <c r="U226" s="87"/>
      <c r="V226" s="42"/>
      <c r="W226" s="42"/>
      <c r="X226" s="45"/>
      <c r="Y226" s="45"/>
      <c r="Z226" s="103">
        <f t="shared" ref="Z226:AB230" si="564">SUM(AA226:AL226)</f>
        <v>0</v>
      </c>
      <c r="AA226" s="103">
        <f t="shared" si="564"/>
        <v>0</v>
      </c>
      <c r="AB226" s="103">
        <f t="shared" si="564"/>
        <v>0</v>
      </c>
      <c r="AC226" s="103">
        <f t="shared" ref="AC226:AC230" si="565">SUM(AD226:AO226)</f>
        <v>0</v>
      </c>
      <c r="AD226" s="103">
        <f t="shared" ref="AD226:AD230" si="566">SUM(AE226:AP226)</f>
        <v>0</v>
      </c>
      <c r="AE226" s="103">
        <f t="shared" ref="AE226:AE230" si="567">SUM(AF226:AQ226)</f>
        <v>0</v>
      </c>
      <c r="AF226" s="103">
        <f t="shared" ref="AF226:AF230" si="568">SUM(AG226:AR226)</f>
        <v>0</v>
      </c>
    </row>
    <row r="227" spans="1:32" s="7" customFormat="1" ht="22.5" customHeight="1" x14ac:dyDescent="0.2">
      <c r="A227" s="2">
        <v>1</v>
      </c>
      <c r="B227" s="2">
        <v>3</v>
      </c>
      <c r="C227" s="1" t="s">
        <v>133</v>
      </c>
      <c r="D227" s="1" t="s">
        <v>137</v>
      </c>
      <c r="E227" s="1" t="s">
        <v>135</v>
      </c>
      <c r="F227" s="51" t="s">
        <v>132</v>
      </c>
      <c r="G227" s="52" t="s">
        <v>169</v>
      </c>
      <c r="H227" s="45">
        <v>0</v>
      </c>
      <c r="I227" s="135"/>
      <c r="J227" s="135"/>
      <c r="K227" s="45">
        <f t="shared" si="563"/>
        <v>0</v>
      </c>
      <c r="L227" s="112">
        <f t="shared" si="480"/>
        <v>0</v>
      </c>
      <c r="M227" s="121">
        <f t="shared" si="525"/>
        <v>0</v>
      </c>
      <c r="N227" s="88">
        <v>0</v>
      </c>
      <c r="O227" s="88">
        <v>0</v>
      </c>
      <c r="P227" s="88">
        <v>0</v>
      </c>
      <c r="Q227" s="88">
        <v>0</v>
      </c>
      <c r="R227" s="103">
        <f>SUM(S227:AD227)</f>
        <v>0</v>
      </c>
      <c r="S227" s="87"/>
      <c r="T227" s="87"/>
      <c r="U227" s="87"/>
      <c r="V227" s="42"/>
      <c r="W227" s="42"/>
      <c r="X227" s="45"/>
      <c r="Y227" s="45"/>
      <c r="Z227" s="103">
        <f t="shared" si="564"/>
        <v>0</v>
      </c>
      <c r="AA227" s="103">
        <f t="shared" si="564"/>
        <v>0</v>
      </c>
      <c r="AB227" s="103">
        <f t="shared" si="564"/>
        <v>0</v>
      </c>
      <c r="AC227" s="103">
        <f t="shared" si="565"/>
        <v>0</v>
      </c>
      <c r="AD227" s="103">
        <f t="shared" si="566"/>
        <v>0</v>
      </c>
      <c r="AE227" s="103">
        <f t="shared" si="567"/>
        <v>0</v>
      </c>
      <c r="AF227" s="103">
        <f t="shared" si="568"/>
        <v>0</v>
      </c>
    </row>
    <row r="228" spans="1:32" ht="22.5" customHeight="1" x14ac:dyDescent="0.2">
      <c r="A228" s="2">
        <v>1</v>
      </c>
      <c r="B228" s="2">
        <v>3</v>
      </c>
      <c r="C228" s="1" t="s">
        <v>133</v>
      </c>
      <c r="D228" s="1" t="s">
        <v>137</v>
      </c>
      <c r="E228" s="1" t="s">
        <v>135</v>
      </c>
      <c r="F228" s="51" t="s">
        <v>140</v>
      </c>
      <c r="G228" s="52" t="s">
        <v>170</v>
      </c>
      <c r="H228" s="45">
        <v>0</v>
      </c>
      <c r="I228" s="135"/>
      <c r="J228" s="135"/>
      <c r="K228" s="45">
        <f t="shared" si="563"/>
        <v>0</v>
      </c>
      <c r="L228" s="112">
        <f t="shared" si="480"/>
        <v>0</v>
      </c>
      <c r="M228" s="121">
        <f t="shared" si="525"/>
        <v>0</v>
      </c>
      <c r="N228" s="88">
        <v>0</v>
      </c>
      <c r="O228" s="88">
        <v>0</v>
      </c>
      <c r="P228" s="88">
        <v>0</v>
      </c>
      <c r="Q228" s="88">
        <v>0</v>
      </c>
      <c r="R228" s="103">
        <f>SUM(S228:AD228)</f>
        <v>0</v>
      </c>
      <c r="S228" s="87"/>
      <c r="T228" s="87"/>
      <c r="U228" s="87"/>
      <c r="V228" s="42"/>
      <c r="W228" s="42"/>
      <c r="X228" s="45"/>
      <c r="Y228" s="45"/>
      <c r="Z228" s="103">
        <f t="shared" si="564"/>
        <v>0</v>
      </c>
      <c r="AA228" s="103">
        <f t="shared" si="564"/>
        <v>0</v>
      </c>
      <c r="AB228" s="103">
        <f t="shared" si="564"/>
        <v>0</v>
      </c>
      <c r="AC228" s="103">
        <f t="shared" si="565"/>
        <v>0</v>
      </c>
      <c r="AD228" s="103">
        <f t="shared" si="566"/>
        <v>0</v>
      </c>
      <c r="AE228" s="103">
        <f t="shared" si="567"/>
        <v>0</v>
      </c>
      <c r="AF228" s="103">
        <f t="shared" si="568"/>
        <v>0</v>
      </c>
    </row>
    <row r="229" spans="1:32" ht="22.5" customHeight="1" x14ac:dyDescent="0.2">
      <c r="A229" s="5">
        <v>1</v>
      </c>
      <c r="B229" s="5">
        <v>3</v>
      </c>
      <c r="C229" s="6" t="s">
        <v>133</v>
      </c>
      <c r="D229" s="6" t="s">
        <v>137</v>
      </c>
      <c r="E229" s="6" t="s">
        <v>132</v>
      </c>
      <c r="F229" s="201" t="s">
        <v>105</v>
      </c>
      <c r="G229" s="202"/>
      <c r="H229" s="44">
        <f t="shared" ref="H229:J229" si="569">SUM(H230)</f>
        <v>0</v>
      </c>
      <c r="I229" s="44">
        <f t="shared" si="569"/>
        <v>0</v>
      </c>
      <c r="J229" s="44">
        <f t="shared" si="569"/>
        <v>0</v>
      </c>
      <c r="K229" s="44">
        <f>SUM(K230)</f>
        <v>0</v>
      </c>
      <c r="L229" s="118">
        <f t="shared" si="480"/>
        <v>0</v>
      </c>
      <c r="M229" s="44">
        <f t="shared" si="525"/>
        <v>0</v>
      </c>
      <c r="N229" s="44">
        <f>SUM(O229:Z229)</f>
        <v>0</v>
      </c>
      <c r="O229" s="119">
        <f>SUM(P229:AA229)</f>
        <v>0</v>
      </c>
      <c r="P229" s="119">
        <f>SUM(Q229:AB229)</f>
        <v>0</v>
      </c>
      <c r="Q229" s="119">
        <f>SUM(R229:AC229)</f>
        <v>0</v>
      </c>
      <c r="R229" s="119">
        <f>SUM(S229:AD229)</f>
        <v>0</v>
      </c>
      <c r="S229" s="87"/>
      <c r="T229" s="87"/>
      <c r="U229" s="87"/>
      <c r="V229" s="42">
        <v>0</v>
      </c>
      <c r="W229" s="42">
        <v>0</v>
      </c>
      <c r="X229" s="45"/>
      <c r="Y229" s="45">
        <v>0</v>
      </c>
      <c r="Z229" s="119">
        <f t="shared" si="564"/>
        <v>0</v>
      </c>
      <c r="AA229" s="119">
        <f t="shared" si="564"/>
        <v>0</v>
      </c>
      <c r="AB229" s="119">
        <f t="shared" si="564"/>
        <v>0</v>
      </c>
      <c r="AC229" s="119">
        <f t="shared" si="565"/>
        <v>0</v>
      </c>
      <c r="AD229" s="119">
        <f t="shared" si="566"/>
        <v>0</v>
      </c>
      <c r="AE229" s="119">
        <f t="shared" si="567"/>
        <v>0</v>
      </c>
      <c r="AF229" s="119">
        <f t="shared" si="568"/>
        <v>0</v>
      </c>
    </row>
    <row r="230" spans="1:32" ht="22.5" customHeight="1" x14ac:dyDescent="0.2">
      <c r="A230" s="2">
        <v>1</v>
      </c>
      <c r="B230" s="2">
        <v>3</v>
      </c>
      <c r="C230" s="1" t="s">
        <v>133</v>
      </c>
      <c r="D230" s="1" t="s">
        <v>137</v>
      </c>
      <c r="E230" s="1" t="s">
        <v>132</v>
      </c>
      <c r="F230" s="51" t="s">
        <v>137</v>
      </c>
      <c r="G230" s="52" t="s">
        <v>106</v>
      </c>
      <c r="H230" s="45">
        <v>0</v>
      </c>
      <c r="I230" s="135"/>
      <c r="J230" s="135"/>
      <c r="K230" s="45">
        <f>SUM(H230-I230+J230)</f>
        <v>0</v>
      </c>
      <c r="L230" s="112">
        <f t="shared" si="480"/>
        <v>0</v>
      </c>
      <c r="M230" s="121">
        <f t="shared" si="525"/>
        <v>0</v>
      </c>
      <c r="N230" s="88">
        <v>0</v>
      </c>
      <c r="O230" s="88">
        <v>0</v>
      </c>
      <c r="P230" s="88">
        <v>0</v>
      </c>
      <c r="Q230" s="88">
        <v>0</v>
      </c>
      <c r="R230" s="103">
        <f>SUM(S230:AD230)</f>
        <v>0</v>
      </c>
      <c r="S230" s="87"/>
      <c r="T230" s="87"/>
      <c r="U230" s="87"/>
      <c r="V230" s="42"/>
      <c r="W230" s="42"/>
      <c r="X230" s="45"/>
      <c r="Y230" s="45"/>
      <c r="Z230" s="103">
        <f t="shared" si="564"/>
        <v>0</v>
      </c>
      <c r="AA230" s="103">
        <f t="shared" si="564"/>
        <v>0</v>
      </c>
      <c r="AB230" s="103">
        <f t="shared" si="564"/>
        <v>0</v>
      </c>
      <c r="AC230" s="103">
        <f t="shared" si="565"/>
        <v>0</v>
      </c>
      <c r="AD230" s="103">
        <f t="shared" si="566"/>
        <v>0</v>
      </c>
      <c r="AE230" s="103">
        <f t="shared" si="567"/>
        <v>0</v>
      </c>
      <c r="AF230" s="103">
        <f t="shared" si="568"/>
        <v>0</v>
      </c>
    </row>
    <row r="231" spans="1:32" ht="22.5" customHeight="1" x14ac:dyDescent="0.2">
      <c r="A231" s="5">
        <v>1</v>
      </c>
      <c r="B231" s="5">
        <v>3</v>
      </c>
      <c r="C231" s="6" t="s">
        <v>133</v>
      </c>
      <c r="D231" s="6" t="s">
        <v>137</v>
      </c>
      <c r="E231" s="6" t="s">
        <v>133</v>
      </c>
      <c r="F231" s="201" t="s">
        <v>204</v>
      </c>
      <c r="G231" s="202"/>
      <c r="H231" s="44">
        <f t="shared" ref="H231:J231" si="570">SUM(H232:H233)</f>
        <v>0</v>
      </c>
      <c r="I231" s="44">
        <f t="shared" si="570"/>
        <v>0</v>
      </c>
      <c r="J231" s="44">
        <f t="shared" si="570"/>
        <v>0</v>
      </c>
      <c r="K231" s="44">
        <f>SUM(K232:K233)</f>
        <v>0</v>
      </c>
      <c r="L231" s="118">
        <f t="shared" si="480"/>
        <v>0</v>
      </c>
      <c r="M231" s="44">
        <f t="shared" si="525"/>
        <v>0</v>
      </c>
      <c r="N231" s="119">
        <f t="shared" ref="N231:W231" si="571">SUM(N232:N233)</f>
        <v>0</v>
      </c>
      <c r="O231" s="119">
        <f t="shared" si="571"/>
        <v>0</v>
      </c>
      <c r="P231" s="119">
        <f t="shared" si="571"/>
        <v>0</v>
      </c>
      <c r="Q231" s="41">
        <f t="shared" si="571"/>
        <v>0</v>
      </c>
      <c r="R231" s="119">
        <f t="shared" si="571"/>
        <v>0</v>
      </c>
      <c r="S231" s="41">
        <f t="shared" si="571"/>
        <v>0</v>
      </c>
      <c r="T231" s="41">
        <f t="shared" si="571"/>
        <v>0</v>
      </c>
      <c r="U231" s="41">
        <f t="shared" si="571"/>
        <v>0</v>
      </c>
      <c r="V231" s="41">
        <f t="shared" si="571"/>
        <v>0</v>
      </c>
      <c r="W231" s="41">
        <f t="shared" si="571"/>
        <v>0</v>
      </c>
      <c r="X231" s="44">
        <f t="shared" ref="X231" si="572">SUM(X232:X233)</f>
        <v>0</v>
      </c>
      <c r="Y231" s="44">
        <f t="shared" ref="Y231:Z231" si="573">SUM(Y232:Y233)</f>
        <v>0</v>
      </c>
      <c r="Z231" s="119">
        <f t="shared" si="573"/>
        <v>0</v>
      </c>
      <c r="AA231" s="119">
        <f t="shared" ref="AA231:AB231" si="574">SUM(AA232:AA233)</f>
        <v>0</v>
      </c>
      <c r="AB231" s="119">
        <f t="shared" si="574"/>
        <v>0</v>
      </c>
      <c r="AC231" s="119">
        <f t="shared" ref="AC231:AF231" si="575">SUM(AC232:AC233)</f>
        <v>0</v>
      </c>
      <c r="AD231" s="119">
        <f t="shared" si="575"/>
        <v>0</v>
      </c>
      <c r="AE231" s="119">
        <f t="shared" si="575"/>
        <v>0</v>
      </c>
      <c r="AF231" s="119">
        <f t="shared" si="575"/>
        <v>0</v>
      </c>
    </row>
    <row r="232" spans="1:32" ht="22.5" customHeight="1" x14ac:dyDescent="0.2">
      <c r="A232" s="2">
        <v>1</v>
      </c>
      <c r="B232" s="2">
        <v>3</v>
      </c>
      <c r="C232" s="1" t="s">
        <v>133</v>
      </c>
      <c r="D232" s="1" t="s">
        <v>137</v>
      </c>
      <c r="E232" s="1" t="s">
        <v>133</v>
      </c>
      <c r="F232" s="51" t="s">
        <v>137</v>
      </c>
      <c r="G232" s="52" t="s">
        <v>171</v>
      </c>
      <c r="H232" s="45">
        <v>0</v>
      </c>
      <c r="I232" s="135"/>
      <c r="J232" s="135"/>
      <c r="K232" s="45">
        <f t="shared" ref="K232:K233" si="576">SUM(H232-I232+J232)</f>
        <v>0</v>
      </c>
      <c r="L232" s="112">
        <f t="shared" si="480"/>
        <v>0</v>
      </c>
      <c r="M232" s="121">
        <f t="shared" si="525"/>
        <v>0</v>
      </c>
      <c r="N232" s="88">
        <v>0</v>
      </c>
      <c r="O232" s="88">
        <v>0</v>
      </c>
      <c r="P232" s="88">
        <v>0</v>
      </c>
      <c r="Q232" s="88">
        <v>0</v>
      </c>
      <c r="R232" s="103">
        <f>SUM(S232:AD232)</f>
        <v>0</v>
      </c>
      <c r="S232" s="87"/>
      <c r="T232" s="87"/>
      <c r="U232" s="87"/>
      <c r="V232" s="42"/>
      <c r="W232" s="42"/>
      <c r="X232" s="45"/>
      <c r="Y232" s="45"/>
      <c r="Z232" s="103">
        <f t="shared" ref="Z232:AB233" si="577">SUM(AA232:AL232)</f>
        <v>0</v>
      </c>
      <c r="AA232" s="103">
        <f t="shared" si="577"/>
        <v>0</v>
      </c>
      <c r="AB232" s="103">
        <f t="shared" si="577"/>
        <v>0</v>
      </c>
      <c r="AC232" s="103">
        <f t="shared" ref="AC232:AC233" si="578">SUM(AD232:AO232)</f>
        <v>0</v>
      </c>
      <c r="AD232" s="103">
        <f t="shared" ref="AD232:AD233" si="579">SUM(AE232:AP232)</f>
        <v>0</v>
      </c>
      <c r="AE232" s="103">
        <f t="shared" ref="AE232:AE233" si="580">SUM(AF232:AQ232)</f>
        <v>0</v>
      </c>
      <c r="AF232" s="103">
        <f t="shared" ref="AF232:AF233" si="581">SUM(AG232:AR232)</f>
        <v>0</v>
      </c>
    </row>
    <row r="233" spans="1:32" ht="22.5" customHeight="1" x14ac:dyDescent="0.2">
      <c r="A233" s="2">
        <v>1</v>
      </c>
      <c r="B233" s="2">
        <v>3</v>
      </c>
      <c r="C233" s="1" t="s">
        <v>133</v>
      </c>
      <c r="D233" s="1" t="s">
        <v>137</v>
      </c>
      <c r="E233" s="1" t="s">
        <v>133</v>
      </c>
      <c r="F233" s="51" t="s">
        <v>140</v>
      </c>
      <c r="G233" s="52" t="s">
        <v>154</v>
      </c>
      <c r="H233" s="45">
        <v>0</v>
      </c>
      <c r="I233" s="135"/>
      <c r="J233" s="135"/>
      <c r="K233" s="45">
        <f t="shared" si="576"/>
        <v>0</v>
      </c>
      <c r="L233" s="112">
        <f t="shared" si="480"/>
        <v>0</v>
      </c>
      <c r="M233" s="121">
        <f t="shared" si="525"/>
        <v>0</v>
      </c>
      <c r="N233" s="88">
        <v>0</v>
      </c>
      <c r="O233" s="88">
        <v>0</v>
      </c>
      <c r="P233" s="88">
        <v>0</v>
      </c>
      <c r="Q233" s="88">
        <v>0</v>
      </c>
      <c r="R233" s="103">
        <f>SUM(S233:AD233)</f>
        <v>0</v>
      </c>
      <c r="S233" s="87"/>
      <c r="T233" s="87"/>
      <c r="U233" s="87"/>
      <c r="V233" s="42"/>
      <c r="W233" s="42"/>
      <c r="X233" s="45"/>
      <c r="Y233" s="45"/>
      <c r="Z233" s="103">
        <f t="shared" si="577"/>
        <v>0</v>
      </c>
      <c r="AA233" s="103">
        <f t="shared" si="577"/>
        <v>0</v>
      </c>
      <c r="AB233" s="103">
        <f t="shared" si="577"/>
        <v>0</v>
      </c>
      <c r="AC233" s="103">
        <f t="shared" si="578"/>
        <v>0</v>
      </c>
      <c r="AD233" s="103">
        <f t="shared" si="579"/>
        <v>0</v>
      </c>
      <c r="AE233" s="103">
        <f t="shared" si="580"/>
        <v>0</v>
      </c>
      <c r="AF233" s="103">
        <f t="shared" si="581"/>
        <v>0</v>
      </c>
    </row>
    <row r="234" spans="1:32" ht="22.5" customHeight="1" x14ac:dyDescent="0.2">
      <c r="A234" s="11"/>
      <c r="B234" s="11"/>
      <c r="C234" s="15"/>
      <c r="D234" s="15"/>
      <c r="E234" s="15"/>
      <c r="F234" s="15"/>
      <c r="G234" s="16"/>
      <c r="H234" s="140"/>
      <c r="I234" s="140"/>
      <c r="J234" s="140"/>
      <c r="K234" s="123"/>
      <c r="L234" s="142"/>
      <c r="M234" s="123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</row>
    <row r="235" spans="1:32" ht="22.5" customHeight="1" x14ac:dyDescent="0.2">
      <c r="A235" s="11"/>
      <c r="B235" s="11"/>
      <c r="C235" s="15"/>
      <c r="D235" s="15"/>
      <c r="E235" s="15"/>
      <c r="F235" s="15"/>
      <c r="G235" s="16"/>
      <c r="H235" s="140"/>
      <c r="I235" s="140"/>
      <c r="J235" s="140"/>
      <c r="K235" s="123"/>
      <c r="L235" s="142"/>
      <c r="M235" s="123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</row>
    <row r="236" spans="1:32" ht="22.5" customHeight="1" x14ac:dyDescent="0.2">
      <c r="A236" s="11"/>
      <c r="B236" s="11"/>
      <c r="C236" s="15"/>
      <c r="D236" s="15"/>
      <c r="E236" s="15"/>
      <c r="F236" s="15"/>
      <c r="G236" s="16"/>
      <c r="H236" s="140"/>
      <c r="I236" s="140"/>
      <c r="J236" s="140"/>
      <c r="K236" s="123"/>
      <c r="L236" s="142"/>
      <c r="M236" s="123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</row>
    <row r="237" spans="1:32" ht="22.5" customHeight="1" x14ac:dyDescent="0.2">
      <c r="A237" s="11"/>
      <c r="B237" s="11"/>
      <c r="C237" s="15"/>
      <c r="D237" s="15"/>
      <c r="E237" s="15"/>
      <c r="F237" s="15"/>
      <c r="G237" s="16"/>
      <c r="H237" s="140"/>
      <c r="I237" s="140"/>
      <c r="J237" s="140"/>
      <c r="K237" s="123"/>
      <c r="L237" s="142"/>
      <c r="M237" s="123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</row>
    <row r="238" spans="1:32" ht="22.5" customHeight="1" x14ac:dyDescent="0.2">
      <c r="A238" s="284" t="s">
        <v>0</v>
      </c>
      <c r="B238" s="285"/>
      <c r="C238" s="256" t="s">
        <v>1</v>
      </c>
      <c r="D238" s="248"/>
      <c r="E238" s="248"/>
      <c r="F238" s="249"/>
      <c r="G238" s="225" t="s">
        <v>190</v>
      </c>
      <c r="H238" s="209" t="s">
        <v>226</v>
      </c>
      <c r="I238" s="209" t="s">
        <v>219</v>
      </c>
      <c r="J238" s="209" t="s">
        <v>220</v>
      </c>
      <c r="K238" s="206" t="s">
        <v>227</v>
      </c>
      <c r="L238" s="214" t="s">
        <v>217</v>
      </c>
      <c r="M238" s="224" t="s">
        <v>218</v>
      </c>
      <c r="N238" s="213" t="s">
        <v>205</v>
      </c>
      <c r="O238" s="213" t="s">
        <v>206</v>
      </c>
      <c r="P238" s="213" t="s">
        <v>207</v>
      </c>
      <c r="Q238" s="213" t="s">
        <v>208</v>
      </c>
      <c r="R238" s="212" t="s">
        <v>209</v>
      </c>
      <c r="S238" s="206" t="s">
        <v>210</v>
      </c>
      <c r="T238" s="206" t="s">
        <v>211</v>
      </c>
      <c r="U238" s="206" t="s">
        <v>212</v>
      </c>
      <c r="V238" s="206" t="s">
        <v>213</v>
      </c>
      <c r="W238" s="206" t="s">
        <v>214</v>
      </c>
      <c r="X238" s="206" t="s">
        <v>215</v>
      </c>
      <c r="Y238" s="206" t="s">
        <v>216</v>
      </c>
      <c r="Z238" s="212" t="s">
        <v>210</v>
      </c>
      <c r="AA238" s="212" t="s">
        <v>211</v>
      </c>
      <c r="AB238" s="212" t="s">
        <v>212</v>
      </c>
      <c r="AC238" s="212" t="s">
        <v>213</v>
      </c>
      <c r="AD238" s="212" t="s">
        <v>221</v>
      </c>
      <c r="AE238" s="212" t="s">
        <v>215</v>
      </c>
      <c r="AF238" s="212" t="s">
        <v>216</v>
      </c>
    </row>
    <row r="239" spans="1:32" ht="22.5" customHeight="1" x14ac:dyDescent="0.2">
      <c r="A239" s="35" t="s">
        <v>2</v>
      </c>
      <c r="B239" s="35" t="s">
        <v>3</v>
      </c>
      <c r="C239" s="79" t="s">
        <v>2</v>
      </c>
      <c r="D239" s="79" t="s">
        <v>3</v>
      </c>
      <c r="E239" s="79" t="s">
        <v>4</v>
      </c>
      <c r="F239" s="80" t="s">
        <v>5</v>
      </c>
      <c r="G239" s="226"/>
      <c r="H239" s="210"/>
      <c r="I239" s="210"/>
      <c r="J239" s="210"/>
      <c r="K239" s="211"/>
      <c r="L239" s="215"/>
      <c r="M239" s="210"/>
      <c r="N239" s="207"/>
      <c r="O239" s="207"/>
      <c r="P239" s="207"/>
      <c r="Q239" s="207"/>
      <c r="R239" s="212"/>
      <c r="S239" s="207"/>
      <c r="T239" s="207"/>
      <c r="U239" s="207"/>
      <c r="V239" s="207"/>
      <c r="W239" s="207"/>
      <c r="X239" s="207"/>
      <c r="Y239" s="207"/>
      <c r="Z239" s="212"/>
      <c r="AA239" s="212"/>
      <c r="AB239" s="212"/>
      <c r="AC239" s="212"/>
      <c r="AD239" s="212"/>
      <c r="AE239" s="212"/>
      <c r="AF239" s="212"/>
    </row>
    <row r="240" spans="1:32" ht="22.5" customHeight="1" x14ac:dyDescent="0.2">
      <c r="A240" s="3">
        <v>1</v>
      </c>
      <c r="B240" s="3">
        <v>3</v>
      </c>
      <c r="C240" s="4" t="s">
        <v>133</v>
      </c>
      <c r="D240" s="4" t="s">
        <v>131</v>
      </c>
      <c r="E240" s="198" t="s">
        <v>172</v>
      </c>
      <c r="F240" s="199"/>
      <c r="G240" s="200"/>
      <c r="H240" s="43">
        <f t="shared" ref="H240:J240" si="582">SUM(H241+H244)</f>
        <v>5470000</v>
      </c>
      <c r="I240" s="43">
        <f t="shared" si="582"/>
        <v>4850000</v>
      </c>
      <c r="J240" s="43">
        <f t="shared" si="582"/>
        <v>0</v>
      </c>
      <c r="K240" s="43">
        <f>SUM(K241+K244)</f>
        <v>620000</v>
      </c>
      <c r="L240" s="124">
        <f t="shared" ref="L240:L270" si="583">SUM(K240-M240)</f>
        <v>124000</v>
      </c>
      <c r="M240" s="43">
        <f>SUM(N240:Z240)</f>
        <v>496000</v>
      </c>
      <c r="N240" s="117">
        <f t="shared" ref="N240:V240" si="584">SUM(N241+N244)</f>
        <v>0</v>
      </c>
      <c r="O240" s="117">
        <f t="shared" si="584"/>
        <v>0</v>
      </c>
      <c r="P240" s="117">
        <f t="shared" si="584"/>
        <v>0</v>
      </c>
      <c r="Q240" s="40">
        <f t="shared" si="584"/>
        <v>0</v>
      </c>
      <c r="R240" s="117">
        <f t="shared" si="584"/>
        <v>248000</v>
      </c>
      <c r="S240" s="40">
        <f t="shared" si="584"/>
        <v>0</v>
      </c>
      <c r="T240" s="40">
        <f t="shared" si="584"/>
        <v>0</v>
      </c>
      <c r="U240" s="40">
        <f t="shared" si="584"/>
        <v>0</v>
      </c>
      <c r="V240" s="40">
        <f t="shared" si="584"/>
        <v>0</v>
      </c>
      <c r="W240" s="40">
        <f t="shared" ref="W240" si="585">SUM(W241+W244)</f>
        <v>0</v>
      </c>
      <c r="X240" s="43">
        <f t="shared" ref="X240" si="586">SUM(X241+X244)</f>
        <v>0</v>
      </c>
      <c r="Y240" s="43">
        <f t="shared" ref="Y240:Z240" si="587">SUM(Y241+Y244)</f>
        <v>0</v>
      </c>
      <c r="Z240" s="117">
        <f t="shared" si="587"/>
        <v>248000</v>
      </c>
      <c r="AA240" s="117">
        <f t="shared" ref="AA240:AB240" si="588">SUM(AA241+AA244)</f>
        <v>124000</v>
      </c>
      <c r="AB240" s="117">
        <f t="shared" si="588"/>
        <v>0</v>
      </c>
      <c r="AC240" s="117">
        <f t="shared" ref="AC240:AF240" si="589">SUM(AC241+AC244)</f>
        <v>0</v>
      </c>
      <c r="AD240" s="117">
        <f t="shared" si="589"/>
        <v>0</v>
      </c>
      <c r="AE240" s="117">
        <f t="shared" si="589"/>
        <v>0</v>
      </c>
      <c r="AF240" s="117">
        <f t="shared" si="589"/>
        <v>0</v>
      </c>
    </row>
    <row r="241" spans="1:32" ht="22.5" customHeight="1" x14ac:dyDescent="0.2">
      <c r="A241" s="5">
        <v>1</v>
      </c>
      <c r="B241" s="5">
        <v>3</v>
      </c>
      <c r="C241" s="6" t="s">
        <v>133</v>
      </c>
      <c r="D241" s="6" t="s">
        <v>131</v>
      </c>
      <c r="E241" s="6" t="s">
        <v>137</v>
      </c>
      <c r="F241" s="201" t="s">
        <v>41</v>
      </c>
      <c r="G241" s="202"/>
      <c r="H241" s="44">
        <f t="shared" ref="H241:J241" si="590">SUM(H242:H243)</f>
        <v>5470000</v>
      </c>
      <c r="I241" s="44">
        <f t="shared" si="590"/>
        <v>4850000</v>
      </c>
      <c r="J241" s="44">
        <f t="shared" si="590"/>
        <v>0</v>
      </c>
      <c r="K241" s="44">
        <f>SUM(K242:K243)</f>
        <v>620000</v>
      </c>
      <c r="L241" s="118">
        <f t="shared" si="583"/>
        <v>124000</v>
      </c>
      <c r="M241" s="44">
        <f>SUM(N241:Z241)</f>
        <v>496000</v>
      </c>
      <c r="N241" s="119">
        <f t="shared" ref="N241:V241" si="591">SUM(N242:N243)</f>
        <v>0</v>
      </c>
      <c r="O241" s="119">
        <f t="shared" si="591"/>
        <v>0</v>
      </c>
      <c r="P241" s="119">
        <f t="shared" si="591"/>
        <v>0</v>
      </c>
      <c r="Q241" s="41">
        <f t="shared" si="591"/>
        <v>0</v>
      </c>
      <c r="R241" s="119">
        <f t="shared" si="591"/>
        <v>248000</v>
      </c>
      <c r="S241" s="41">
        <f t="shared" si="591"/>
        <v>0</v>
      </c>
      <c r="T241" s="41">
        <f t="shared" si="591"/>
        <v>0</v>
      </c>
      <c r="U241" s="41">
        <f t="shared" si="591"/>
        <v>0</v>
      </c>
      <c r="V241" s="41">
        <f t="shared" si="591"/>
        <v>0</v>
      </c>
      <c r="W241" s="41">
        <f t="shared" ref="W241" si="592">SUM(W242:W243)</f>
        <v>0</v>
      </c>
      <c r="X241" s="44">
        <f t="shared" ref="X241" si="593">SUM(X242:X243)</f>
        <v>0</v>
      </c>
      <c r="Y241" s="44">
        <f t="shared" ref="Y241:Z241" si="594">SUM(Y242:Y243)</f>
        <v>0</v>
      </c>
      <c r="Z241" s="119">
        <f t="shared" si="594"/>
        <v>248000</v>
      </c>
      <c r="AA241" s="119">
        <f t="shared" ref="AA241:AB241" si="595">SUM(AA242:AA243)</f>
        <v>124000</v>
      </c>
      <c r="AB241" s="119">
        <f t="shared" si="595"/>
        <v>0</v>
      </c>
      <c r="AC241" s="119">
        <f t="shared" ref="AC241:AF241" si="596">SUM(AC242:AC243)</f>
        <v>0</v>
      </c>
      <c r="AD241" s="119">
        <f t="shared" si="596"/>
        <v>0</v>
      </c>
      <c r="AE241" s="119">
        <f t="shared" si="596"/>
        <v>0</v>
      </c>
      <c r="AF241" s="119">
        <f t="shared" si="596"/>
        <v>0</v>
      </c>
    </row>
    <row r="242" spans="1:32" ht="22.5" customHeight="1" x14ac:dyDescent="0.2">
      <c r="A242" s="2">
        <v>1</v>
      </c>
      <c r="B242" s="2">
        <v>3</v>
      </c>
      <c r="C242" s="1" t="s">
        <v>133</v>
      </c>
      <c r="D242" s="1" t="s">
        <v>131</v>
      </c>
      <c r="E242" s="1" t="s">
        <v>137</v>
      </c>
      <c r="F242" s="51" t="s">
        <v>131</v>
      </c>
      <c r="G242" s="52" t="s">
        <v>111</v>
      </c>
      <c r="H242" s="45">
        <v>5470000</v>
      </c>
      <c r="I242" s="45">
        <v>4850000</v>
      </c>
      <c r="J242" s="45"/>
      <c r="K242" s="45">
        <f t="shared" ref="K242:K243" si="597">SUM(H242-I242+J242)</f>
        <v>620000</v>
      </c>
      <c r="L242" s="112">
        <f t="shared" si="583"/>
        <v>0</v>
      </c>
      <c r="M242" s="121">
        <f>SUM(N242:AF242)</f>
        <v>620000</v>
      </c>
      <c r="N242" s="88">
        <v>0</v>
      </c>
      <c r="O242" s="88">
        <v>0</v>
      </c>
      <c r="P242" s="88">
        <v>0</v>
      </c>
      <c r="Q242" s="88">
        <v>0</v>
      </c>
      <c r="R242" s="103">
        <v>248000</v>
      </c>
      <c r="S242" s="87"/>
      <c r="T242" s="87"/>
      <c r="U242" s="87"/>
      <c r="V242" s="42"/>
      <c r="W242" s="42"/>
      <c r="X242" s="45"/>
      <c r="Y242" s="45"/>
      <c r="Z242" s="103">
        <v>248000</v>
      </c>
      <c r="AA242" s="103">
        <v>124000</v>
      </c>
      <c r="AB242" s="103">
        <f t="shared" ref="Z242:AB243" si="598">SUM(AC242:AN242)</f>
        <v>0</v>
      </c>
      <c r="AC242" s="103">
        <f t="shared" ref="AC242:AC243" si="599">SUM(AD242:AO242)</f>
        <v>0</v>
      </c>
      <c r="AD242" s="103">
        <f t="shared" ref="AD242:AD243" si="600">SUM(AE242:AP242)</f>
        <v>0</v>
      </c>
      <c r="AE242" s="103">
        <f t="shared" ref="AE242:AE243" si="601">SUM(AF242:AQ242)</f>
        <v>0</v>
      </c>
      <c r="AF242" s="103">
        <f t="shared" ref="AF242:AF243" si="602">SUM(AG242:AR242)</f>
        <v>0</v>
      </c>
    </row>
    <row r="243" spans="1:32" ht="22.5" customHeight="1" x14ac:dyDescent="0.2">
      <c r="A243" s="2">
        <v>1</v>
      </c>
      <c r="B243" s="2">
        <v>3</v>
      </c>
      <c r="C243" s="1" t="s">
        <v>133</v>
      </c>
      <c r="D243" s="1" t="s">
        <v>131</v>
      </c>
      <c r="E243" s="1" t="s">
        <v>137</v>
      </c>
      <c r="F243" s="51" t="s">
        <v>140</v>
      </c>
      <c r="G243" s="52" t="s">
        <v>113</v>
      </c>
      <c r="H243" s="151">
        <v>0</v>
      </c>
      <c r="I243" s="135"/>
      <c r="J243" s="135"/>
      <c r="K243" s="45">
        <f t="shared" si="597"/>
        <v>0</v>
      </c>
      <c r="L243" s="112">
        <f t="shared" si="583"/>
        <v>0</v>
      </c>
      <c r="M243" s="121">
        <f>SUM(N243:AF243)</f>
        <v>0</v>
      </c>
      <c r="N243" s="88">
        <v>0</v>
      </c>
      <c r="O243" s="88">
        <v>0</v>
      </c>
      <c r="P243" s="88">
        <v>0</v>
      </c>
      <c r="Q243" s="88">
        <v>0</v>
      </c>
      <c r="R243" s="103">
        <f>SUM(S243:AD243)</f>
        <v>0</v>
      </c>
      <c r="S243" s="87"/>
      <c r="T243" s="87"/>
      <c r="U243" s="87"/>
      <c r="V243" s="42"/>
      <c r="W243" s="42"/>
      <c r="X243" s="45"/>
      <c r="Y243" s="45"/>
      <c r="Z243" s="103">
        <f t="shared" si="598"/>
        <v>0</v>
      </c>
      <c r="AA243" s="103">
        <f t="shared" si="598"/>
        <v>0</v>
      </c>
      <c r="AB243" s="103">
        <f t="shared" si="598"/>
        <v>0</v>
      </c>
      <c r="AC243" s="103">
        <f t="shared" si="599"/>
        <v>0</v>
      </c>
      <c r="AD243" s="103">
        <f t="shared" si="600"/>
        <v>0</v>
      </c>
      <c r="AE243" s="103">
        <f t="shared" si="601"/>
        <v>0</v>
      </c>
      <c r="AF243" s="103">
        <f t="shared" si="602"/>
        <v>0</v>
      </c>
    </row>
    <row r="244" spans="1:32" ht="22.5" customHeight="1" x14ac:dyDescent="0.2">
      <c r="A244" s="5">
        <v>1</v>
      </c>
      <c r="B244" s="5">
        <v>3</v>
      </c>
      <c r="C244" s="6" t="s">
        <v>133</v>
      </c>
      <c r="D244" s="6" t="s">
        <v>131</v>
      </c>
      <c r="E244" s="6" t="s">
        <v>139</v>
      </c>
      <c r="F244" s="201" t="s">
        <v>155</v>
      </c>
      <c r="G244" s="202"/>
      <c r="H244" s="152">
        <f t="shared" ref="H244:J244" si="603">SUM(H245)</f>
        <v>0</v>
      </c>
      <c r="I244" s="44">
        <f t="shared" si="603"/>
        <v>0</v>
      </c>
      <c r="J244" s="44">
        <f t="shared" si="603"/>
        <v>0</v>
      </c>
      <c r="K244" s="44">
        <f>SUM(K245)</f>
        <v>0</v>
      </c>
      <c r="L244" s="118">
        <f t="shared" si="583"/>
        <v>0</v>
      </c>
      <c r="M244" s="44">
        <f>SUM(N244:Z244)</f>
        <v>0</v>
      </c>
      <c r="N244" s="119">
        <f t="shared" ref="N244:W244" si="604">SUM(N245)</f>
        <v>0</v>
      </c>
      <c r="O244" s="119">
        <f t="shared" si="604"/>
        <v>0</v>
      </c>
      <c r="P244" s="119">
        <f t="shared" si="604"/>
        <v>0</v>
      </c>
      <c r="Q244" s="41">
        <f t="shared" si="604"/>
        <v>0</v>
      </c>
      <c r="R244" s="119">
        <f t="shared" si="604"/>
        <v>0</v>
      </c>
      <c r="S244" s="41">
        <f t="shared" si="604"/>
        <v>0</v>
      </c>
      <c r="T244" s="41">
        <f t="shared" si="604"/>
        <v>0</v>
      </c>
      <c r="U244" s="41">
        <f t="shared" si="604"/>
        <v>0</v>
      </c>
      <c r="V244" s="41">
        <f t="shared" si="604"/>
        <v>0</v>
      </c>
      <c r="W244" s="41">
        <f t="shared" si="604"/>
        <v>0</v>
      </c>
      <c r="X244" s="44">
        <f t="shared" ref="X244" si="605">SUM(X245)</f>
        <v>0</v>
      </c>
      <c r="Y244" s="44">
        <f t="shared" ref="Y244:AF244" si="606">SUM(Y245)</f>
        <v>0</v>
      </c>
      <c r="Z244" s="119">
        <f t="shared" si="606"/>
        <v>0</v>
      </c>
      <c r="AA244" s="119">
        <f t="shared" si="606"/>
        <v>0</v>
      </c>
      <c r="AB244" s="119">
        <f t="shared" si="606"/>
        <v>0</v>
      </c>
      <c r="AC244" s="119">
        <f t="shared" si="606"/>
        <v>0</v>
      </c>
      <c r="AD244" s="119">
        <f t="shared" si="606"/>
        <v>0</v>
      </c>
      <c r="AE244" s="119">
        <f t="shared" si="606"/>
        <v>0</v>
      </c>
      <c r="AF244" s="119">
        <f t="shared" si="606"/>
        <v>0</v>
      </c>
    </row>
    <row r="245" spans="1:32" ht="22.5" customHeight="1" x14ac:dyDescent="0.2">
      <c r="A245" s="2">
        <v>1</v>
      </c>
      <c r="B245" s="2">
        <v>3</v>
      </c>
      <c r="C245" s="1" t="s">
        <v>133</v>
      </c>
      <c r="D245" s="1" t="s">
        <v>131</v>
      </c>
      <c r="E245" s="1" t="s">
        <v>139</v>
      </c>
      <c r="F245" s="51" t="s">
        <v>137</v>
      </c>
      <c r="G245" s="52" t="s">
        <v>155</v>
      </c>
      <c r="H245" s="151">
        <v>0</v>
      </c>
      <c r="I245" s="135"/>
      <c r="J245" s="135"/>
      <c r="K245" s="45">
        <f>SUM(H245-I245+J245)</f>
        <v>0</v>
      </c>
      <c r="L245" s="112">
        <f t="shared" si="583"/>
        <v>0</v>
      </c>
      <c r="M245" s="121">
        <f>SUM(N245:AF245)</f>
        <v>0</v>
      </c>
      <c r="N245" s="88">
        <v>0</v>
      </c>
      <c r="O245" s="88">
        <v>0</v>
      </c>
      <c r="P245" s="88">
        <v>0</v>
      </c>
      <c r="Q245" s="88">
        <v>0</v>
      </c>
      <c r="R245" s="103">
        <f>SUM(S245:AD245)</f>
        <v>0</v>
      </c>
      <c r="S245" s="87"/>
      <c r="T245" s="87"/>
      <c r="U245" s="87"/>
      <c r="V245" s="42"/>
      <c r="W245" s="42"/>
      <c r="X245" s="45"/>
      <c r="Y245" s="45"/>
      <c r="Z245" s="103">
        <f t="shared" ref="Z245:AB245" si="607">SUM(AA245:AL245)</f>
        <v>0</v>
      </c>
      <c r="AA245" s="103">
        <f t="shared" si="607"/>
        <v>0</v>
      </c>
      <c r="AB245" s="103">
        <f t="shared" si="607"/>
        <v>0</v>
      </c>
      <c r="AC245" s="103">
        <f t="shared" ref="AC245" si="608">SUM(AD245:AO245)</f>
        <v>0</v>
      </c>
      <c r="AD245" s="103">
        <f t="shared" ref="AD245" si="609">SUM(AE245:AP245)</f>
        <v>0</v>
      </c>
      <c r="AE245" s="103">
        <f t="shared" ref="AE245" si="610">SUM(AF245:AQ245)</f>
        <v>0</v>
      </c>
      <c r="AF245" s="103">
        <f t="shared" ref="AF245" si="611">SUM(AG245:AR245)</f>
        <v>0</v>
      </c>
    </row>
    <row r="246" spans="1:32" ht="22.5" customHeight="1" x14ac:dyDescent="0.2">
      <c r="A246" s="3">
        <v>1</v>
      </c>
      <c r="B246" s="3">
        <v>3</v>
      </c>
      <c r="C246" s="4" t="s">
        <v>133</v>
      </c>
      <c r="D246" s="4" t="s">
        <v>135</v>
      </c>
      <c r="E246" s="198" t="s">
        <v>107</v>
      </c>
      <c r="F246" s="199"/>
      <c r="G246" s="200"/>
      <c r="H246" s="153">
        <f t="shared" ref="H246:J246" si="612">SUM(H247+H249+H251+H253+H255)</f>
        <v>13950000</v>
      </c>
      <c r="I246" s="43">
        <f t="shared" si="612"/>
        <v>13950000</v>
      </c>
      <c r="J246" s="43">
        <f t="shared" si="612"/>
        <v>0</v>
      </c>
      <c r="K246" s="43">
        <f>SUM(K247+K249+K251+K253+K255)</f>
        <v>0</v>
      </c>
      <c r="L246" s="124">
        <f t="shared" si="583"/>
        <v>0</v>
      </c>
      <c r="M246" s="43">
        <f>SUM(N246:Z246)</f>
        <v>0</v>
      </c>
      <c r="N246" s="117">
        <f t="shared" ref="N246:V246" si="613">SUM(N247+N249+N251+N253+N255)</f>
        <v>0</v>
      </c>
      <c r="O246" s="117">
        <f t="shared" si="613"/>
        <v>0</v>
      </c>
      <c r="P246" s="117">
        <f t="shared" si="613"/>
        <v>0</v>
      </c>
      <c r="Q246" s="40">
        <f t="shared" si="613"/>
        <v>0</v>
      </c>
      <c r="R246" s="117">
        <f t="shared" si="613"/>
        <v>0</v>
      </c>
      <c r="S246" s="40">
        <f t="shared" si="613"/>
        <v>0</v>
      </c>
      <c r="T246" s="40">
        <f t="shared" si="613"/>
        <v>0</v>
      </c>
      <c r="U246" s="40">
        <f t="shared" si="613"/>
        <v>0</v>
      </c>
      <c r="V246" s="40">
        <f t="shared" si="613"/>
        <v>0</v>
      </c>
      <c r="W246" s="40">
        <f t="shared" ref="W246" si="614">SUM(W247+W249+W251+W253+W255)</f>
        <v>0</v>
      </c>
      <c r="X246" s="43">
        <f t="shared" ref="X246" si="615">SUM(X247+X249+X251+X253+X255)</f>
        <v>0</v>
      </c>
      <c r="Y246" s="43">
        <f t="shared" ref="Y246:Z246" si="616">SUM(Y247+Y249+Y251+Y253+Y255)</f>
        <v>0</v>
      </c>
      <c r="Z246" s="117">
        <f t="shared" si="616"/>
        <v>0</v>
      </c>
      <c r="AA246" s="117">
        <f t="shared" ref="AA246:AB246" si="617">SUM(AA247+AA249+AA251+AA253+AA255)</f>
        <v>0</v>
      </c>
      <c r="AB246" s="117">
        <f t="shared" si="617"/>
        <v>0</v>
      </c>
      <c r="AC246" s="117">
        <f t="shared" ref="AC246:AF246" si="618">SUM(AC247+AC249+AC251+AC253+AC255)</f>
        <v>0</v>
      </c>
      <c r="AD246" s="117">
        <f t="shared" si="618"/>
        <v>0</v>
      </c>
      <c r="AE246" s="117">
        <f t="shared" si="618"/>
        <v>0</v>
      </c>
      <c r="AF246" s="117">
        <f t="shared" si="618"/>
        <v>0</v>
      </c>
    </row>
    <row r="247" spans="1:32" ht="22.5" customHeight="1" x14ac:dyDescent="0.2">
      <c r="A247" s="5">
        <v>1</v>
      </c>
      <c r="B247" s="5">
        <v>3</v>
      </c>
      <c r="C247" s="6" t="s">
        <v>133</v>
      </c>
      <c r="D247" s="6" t="s">
        <v>135</v>
      </c>
      <c r="E247" s="6" t="s">
        <v>137</v>
      </c>
      <c r="F247" s="201" t="s">
        <v>108</v>
      </c>
      <c r="G247" s="202"/>
      <c r="H247" s="152">
        <f t="shared" ref="H247:J247" si="619">SUM(H248)</f>
        <v>13950000</v>
      </c>
      <c r="I247" s="44">
        <f t="shared" si="619"/>
        <v>13950000</v>
      </c>
      <c r="J247" s="44">
        <f t="shared" si="619"/>
        <v>0</v>
      </c>
      <c r="K247" s="44">
        <f>SUM(K248)</f>
        <v>0</v>
      </c>
      <c r="L247" s="118">
        <f t="shared" si="583"/>
        <v>0</v>
      </c>
      <c r="M247" s="44">
        <f>SUM(N247:Z247)</f>
        <v>0</v>
      </c>
      <c r="N247" s="119">
        <f t="shared" ref="N247:V247" si="620">SUM(N248)</f>
        <v>0</v>
      </c>
      <c r="O247" s="119">
        <f t="shared" si="620"/>
        <v>0</v>
      </c>
      <c r="P247" s="119">
        <f t="shared" si="620"/>
        <v>0</v>
      </c>
      <c r="Q247" s="41">
        <f t="shared" si="620"/>
        <v>0</v>
      </c>
      <c r="R247" s="119">
        <f t="shared" si="620"/>
        <v>0</v>
      </c>
      <c r="S247" s="41">
        <f t="shared" si="620"/>
        <v>0</v>
      </c>
      <c r="T247" s="41">
        <f t="shared" si="620"/>
        <v>0</v>
      </c>
      <c r="U247" s="41">
        <f t="shared" si="620"/>
        <v>0</v>
      </c>
      <c r="V247" s="41">
        <f t="shared" si="620"/>
        <v>0</v>
      </c>
      <c r="W247" s="41">
        <f t="shared" ref="W247" si="621">SUM(W248)</f>
        <v>0</v>
      </c>
      <c r="X247" s="44">
        <f t="shared" ref="X247" si="622">SUM(X248)</f>
        <v>0</v>
      </c>
      <c r="Y247" s="44">
        <f t="shared" ref="Y247:AF247" si="623">SUM(Y248)</f>
        <v>0</v>
      </c>
      <c r="Z247" s="119">
        <f t="shared" si="623"/>
        <v>0</v>
      </c>
      <c r="AA247" s="119">
        <f t="shared" si="623"/>
        <v>0</v>
      </c>
      <c r="AB247" s="119">
        <f t="shared" si="623"/>
        <v>0</v>
      </c>
      <c r="AC247" s="119">
        <f t="shared" si="623"/>
        <v>0</v>
      </c>
      <c r="AD247" s="119">
        <f t="shared" si="623"/>
        <v>0</v>
      </c>
      <c r="AE247" s="119">
        <f t="shared" si="623"/>
        <v>0</v>
      </c>
      <c r="AF247" s="119">
        <f t="shared" si="623"/>
        <v>0</v>
      </c>
    </row>
    <row r="248" spans="1:32" ht="22.5" customHeight="1" x14ac:dyDescent="0.2">
      <c r="A248" s="2">
        <v>1</v>
      </c>
      <c r="B248" s="2">
        <v>3</v>
      </c>
      <c r="C248" s="1" t="s">
        <v>133</v>
      </c>
      <c r="D248" s="1" t="s">
        <v>135</v>
      </c>
      <c r="E248" s="1" t="s">
        <v>137</v>
      </c>
      <c r="F248" s="51" t="s">
        <v>137</v>
      </c>
      <c r="G248" s="52" t="s">
        <v>108</v>
      </c>
      <c r="H248" s="45">
        <v>13950000</v>
      </c>
      <c r="I248" s="45">
        <v>13950000</v>
      </c>
      <c r="J248" s="45"/>
      <c r="K248" s="45">
        <f>SUM(H248-I248+J248)</f>
        <v>0</v>
      </c>
      <c r="L248" s="112">
        <f t="shared" si="583"/>
        <v>0</v>
      </c>
      <c r="M248" s="121">
        <f>SUM(N248:AF248)</f>
        <v>0</v>
      </c>
      <c r="N248" s="88">
        <v>0</v>
      </c>
      <c r="O248" s="88">
        <v>0</v>
      </c>
      <c r="P248" s="88">
        <v>0</v>
      </c>
      <c r="Q248" s="88">
        <v>0</v>
      </c>
      <c r="R248" s="103">
        <f>SUM(S248:AD248)</f>
        <v>0</v>
      </c>
      <c r="S248" s="87"/>
      <c r="T248" s="87"/>
      <c r="U248" s="87"/>
      <c r="V248" s="42"/>
      <c r="W248" s="42"/>
      <c r="X248" s="45"/>
      <c r="Y248" s="45"/>
      <c r="Z248" s="103">
        <f t="shared" ref="Z248:AB248" si="624">SUM(AA248:AL248)</f>
        <v>0</v>
      </c>
      <c r="AA248" s="103">
        <f t="shared" si="624"/>
        <v>0</v>
      </c>
      <c r="AB248" s="103">
        <f t="shared" si="624"/>
        <v>0</v>
      </c>
      <c r="AC248" s="103">
        <f t="shared" ref="AC248" si="625">SUM(AD248:AO248)</f>
        <v>0</v>
      </c>
      <c r="AD248" s="103">
        <f t="shared" ref="AD248" si="626">SUM(AE248:AP248)</f>
        <v>0</v>
      </c>
      <c r="AE248" s="103">
        <f t="shared" ref="AE248" si="627">SUM(AF248:AQ248)</f>
        <v>0</v>
      </c>
      <c r="AF248" s="103">
        <f t="shared" ref="AF248" si="628">SUM(AG248:AR248)</f>
        <v>0</v>
      </c>
    </row>
    <row r="249" spans="1:32" ht="22.5" customHeight="1" x14ac:dyDescent="0.2">
      <c r="A249" s="5">
        <v>1</v>
      </c>
      <c r="B249" s="5">
        <v>3</v>
      </c>
      <c r="C249" s="6" t="s">
        <v>133</v>
      </c>
      <c r="D249" s="6" t="s">
        <v>135</v>
      </c>
      <c r="E249" s="6" t="s">
        <v>131</v>
      </c>
      <c r="F249" s="201" t="s">
        <v>177</v>
      </c>
      <c r="G249" s="202"/>
      <c r="H249" s="152">
        <f t="shared" ref="H249:J249" si="629">SUM(H250)</f>
        <v>0</v>
      </c>
      <c r="I249" s="44">
        <f t="shared" si="629"/>
        <v>0</v>
      </c>
      <c r="J249" s="44">
        <f t="shared" si="629"/>
        <v>0</v>
      </c>
      <c r="K249" s="44">
        <f>SUM(K250)</f>
        <v>0</v>
      </c>
      <c r="L249" s="118">
        <f t="shared" si="583"/>
        <v>0</v>
      </c>
      <c r="M249" s="44">
        <f>SUM(N249:Z249)</f>
        <v>0</v>
      </c>
      <c r="N249" s="119">
        <f t="shared" ref="N249:V249" si="630">SUM(N250)</f>
        <v>0</v>
      </c>
      <c r="O249" s="119">
        <f t="shared" si="630"/>
        <v>0</v>
      </c>
      <c r="P249" s="119">
        <f t="shared" si="630"/>
        <v>0</v>
      </c>
      <c r="Q249" s="41">
        <f t="shared" si="630"/>
        <v>0</v>
      </c>
      <c r="R249" s="119">
        <f t="shared" si="630"/>
        <v>0</v>
      </c>
      <c r="S249" s="41">
        <f t="shared" si="630"/>
        <v>0</v>
      </c>
      <c r="T249" s="41">
        <f t="shared" si="630"/>
        <v>0</v>
      </c>
      <c r="U249" s="41">
        <f t="shared" si="630"/>
        <v>0</v>
      </c>
      <c r="V249" s="41">
        <f t="shared" si="630"/>
        <v>0</v>
      </c>
      <c r="W249" s="41">
        <f t="shared" ref="W249" si="631">SUM(W250)</f>
        <v>0</v>
      </c>
      <c r="X249" s="44">
        <f t="shared" ref="X249" si="632">SUM(X250)</f>
        <v>0</v>
      </c>
      <c r="Y249" s="44">
        <f t="shared" ref="Y249:AF249" si="633">SUM(Y250)</f>
        <v>0</v>
      </c>
      <c r="Z249" s="119">
        <f t="shared" si="633"/>
        <v>0</v>
      </c>
      <c r="AA249" s="119">
        <f t="shared" si="633"/>
        <v>0</v>
      </c>
      <c r="AB249" s="119">
        <f t="shared" si="633"/>
        <v>0</v>
      </c>
      <c r="AC249" s="119">
        <f t="shared" si="633"/>
        <v>0</v>
      </c>
      <c r="AD249" s="119">
        <f t="shared" si="633"/>
        <v>0</v>
      </c>
      <c r="AE249" s="119">
        <f t="shared" si="633"/>
        <v>0</v>
      </c>
      <c r="AF249" s="119">
        <f t="shared" si="633"/>
        <v>0</v>
      </c>
    </row>
    <row r="250" spans="1:32" ht="22.5" customHeight="1" x14ac:dyDescent="0.2">
      <c r="A250" s="2">
        <v>1</v>
      </c>
      <c r="B250" s="2">
        <v>3</v>
      </c>
      <c r="C250" s="1" t="s">
        <v>133</v>
      </c>
      <c r="D250" s="1" t="s">
        <v>135</v>
      </c>
      <c r="E250" s="1" t="s">
        <v>131</v>
      </c>
      <c r="F250" s="51" t="s">
        <v>137</v>
      </c>
      <c r="G250" s="52" t="s">
        <v>156</v>
      </c>
      <c r="H250" s="151">
        <v>0</v>
      </c>
      <c r="I250" s="135"/>
      <c r="J250" s="135"/>
      <c r="K250" s="45">
        <f>SUM(H250-I250+J250)</f>
        <v>0</v>
      </c>
      <c r="L250" s="112">
        <f t="shared" si="583"/>
        <v>0</v>
      </c>
      <c r="M250" s="121">
        <f>SUM(N250:AF250)</f>
        <v>0</v>
      </c>
      <c r="N250" s="88">
        <v>0</v>
      </c>
      <c r="O250" s="88">
        <v>0</v>
      </c>
      <c r="P250" s="88">
        <v>0</v>
      </c>
      <c r="Q250" s="88">
        <v>0</v>
      </c>
      <c r="R250" s="103">
        <f>SUM(S250:AD250)</f>
        <v>0</v>
      </c>
      <c r="S250" s="87"/>
      <c r="T250" s="87"/>
      <c r="U250" s="87"/>
      <c r="V250" s="42"/>
      <c r="W250" s="42"/>
      <c r="X250" s="45"/>
      <c r="Y250" s="45"/>
      <c r="Z250" s="103">
        <f t="shared" ref="Z250:AB250" si="634">SUM(AA250:AL250)</f>
        <v>0</v>
      </c>
      <c r="AA250" s="103">
        <f t="shared" si="634"/>
        <v>0</v>
      </c>
      <c r="AB250" s="103">
        <f t="shared" si="634"/>
        <v>0</v>
      </c>
      <c r="AC250" s="103">
        <f t="shared" ref="AC250" si="635">SUM(AD250:AO250)</f>
        <v>0</v>
      </c>
      <c r="AD250" s="103">
        <f t="shared" ref="AD250" si="636">SUM(AE250:AP250)</f>
        <v>0</v>
      </c>
      <c r="AE250" s="103">
        <f t="shared" ref="AE250" si="637">SUM(AF250:AQ250)</f>
        <v>0</v>
      </c>
      <c r="AF250" s="103">
        <f t="shared" ref="AF250" si="638">SUM(AG250:AR250)</f>
        <v>0</v>
      </c>
    </row>
    <row r="251" spans="1:32" ht="22.5" customHeight="1" x14ac:dyDescent="0.2">
      <c r="A251" s="5">
        <v>1</v>
      </c>
      <c r="B251" s="5">
        <v>3</v>
      </c>
      <c r="C251" s="6" t="s">
        <v>133</v>
      </c>
      <c r="D251" s="6" t="s">
        <v>135</v>
      </c>
      <c r="E251" s="6" t="s">
        <v>135</v>
      </c>
      <c r="F251" s="201" t="s">
        <v>157</v>
      </c>
      <c r="G251" s="202"/>
      <c r="H251" s="152">
        <f t="shared" ref="H251:J251" si="639">SUM(H252)</f>
        <v>0</v>
      </c>
      <c r="I251" s="44">
        <f t="shared" si="639"/>
        <v>0</v>
      </c>
      <c r="J251" s="44">
        <f t="shared" si="639"/>
        <v>0</v>
      </c>
      <c r="K251" s="44">
        <f>SUM(K252)</f>
        <v>0</v>
      </c>
      <c r="L251" s="118">
        <f t="shared" si="583"/>
        <v>0</v>
      </c>
      <c r="M251" s="44">
        <f>SUM(N251:AF251)</f>
        <v>0</v>
      </c>
      <c r="N251" s="119">
        <f t="shared" ref="N251:V251" si="640">SUM(N252)</f>
        <v>0</v>
      </c>
      <c r="O251" s="119">
        <f t="shared" si="640"/>
        <v>0</v>
      </c>
      <c r="P251" s="119">
        <f t="shared" si="640"/>
        <v>0</v>
      </c>
      <c r="Q251" s="41">
        <f t="shared" si="640"/>
        <v>0</v>
      </c>
      <c r="R251" s="119">
        <f t="shared" si="640"/>
        <v>0</v>
      </c>
      <c r="S251" s="41">
        <f t="shared" si="640"/>
        <v>0</v>
      </c>
      <c r="T251" s="41">
        <f t="shared" si="640"/>
        <v>0</v>
      </c>
      <c r="U251" s="41">
        <f t="shared" si="640"/>
        <v>0</v>
      </c>
      <c r="V251" s="41">
        <f t="shared" si="640"/>
        <v>0</v>
      </c>
      <c r="W251" s="41">
        <f t="shared" ref="W251" si="641">SUM(W252)</f>
        <v>0</v>
      </c>
      <c r="X251" s="44">
        <f t="shared" ref="X251" si="642">SUM(X252)</f>
        <v>0</v>
      </c>
      <c r="Y251" s="44">
        <f t="shared" ref="Y251:AF251" si="643">SUM(Y252)</f>
        <v>0</v>
      </c>
      <c r="Z251" s="119">
        <f t="shared" si="643"/>
        <v>0</v>
      </c>
      <c r="AA251" s="119">
        <f t="shared" si="643"/>
        <v>0</v>
      </c>
      <c r="AB251" s="119">
        <f t="shared" si="643"/>
        <v>0</v>
      </c>
      <c r="AC251" s="119">
        <f t="shared" si="643"/>
        <v>0</v>
      </c>
      <c r="AD251" s="119">
        <f t="shared" si="643"/>
        <v>0</v>
      </c>
      <c r="AE251" s="119">
        <f t="shared" si="643"/>
        <v>0</v>
      </c>
      <c r="AF251" s="119">
        <f t="shared" si="643"/>
        <v>0</v>
      </c>
    </row>
    <row r="252" spans="1:32" ht="22.5" customHeight="1" x14ac:dyDescent="0.2">
      <c r="A252" s="2">
        <v>1</v>
      </c>
      <c r="B252" s="2">
        <v>3</v>
      </c>
      <c r="C252" s="1" t="s">
        <v>133</v>
      </c>
      <c r="D252" s="1" t="s">
        <v>135</v>
      </c>
      <c r="E252" s="1" t="s">
        <v>135</v>
      </c>
      <c r="F252" s="51" t="s">
        <v>137</v>
      </c>
      <c r="G252" s="52" t="s">
        <v>157</v>
      </c>
      <c r="H252" s="151">
        <v>0</v>
      </c>
      <c r="I252" s="135"/>
      <c r="J252" s="151"/>
      <c r="K252" s="45">
        <f>SUM(H252-I252+J252)</f>
        <v>0</v>
      </c>
      <c r="L252" s="112">
        <f t="shared" si="583"/>
        <v>0</v>
      </c>
      <c r="M252" s="121">
        <f>SUM(N252:AF252)</f>
        <v>0</v>
      </c>
      <c r="N252" s="88">
        <v>0</v>
      </c>
      <c r="O252" s="88">
        <v>0</v>
      </c>
      <c r="P252" s="88">
        <v>0</v>
      </c>
      <c r="Q252" s="88">
        <v>0</v>
      </c>
      <c r="R252" s="103">
        <v>0</v>
      </c>
      <c r="S252" s="87"/>
      <c r="T252" s="87"/>
      <c r="U252" s="87"/>
      <c r="V252" s="42"/>
      <c r="W252" s="42"/>
      <c r="X252" s="45"/>
      <c r="Y252" s="45"/>
      <c r="Z252" s="103">
        <v>0</v>
      </c>
      <c r="AA252" s="103">
        <v>0</v>
      </c>
      <c r="AB252" s="103">
        <v>0</v>
      </c>
      <c r="AC252" s="103">
        <v>0</v>
      </c>
      <c r="AD252" s="103">
        <v>0</v>
      </c>
      <c r="AE252" s="103">
        <v>0</v>
      </c>
      <c r="AF252" s="103">
        <v>0</v>
      </c>
    </row>
    <row r="253" spans="1:32" ht="22.5" customHeight="1" x14ac:dyDescent="0.2">
      <c r="A253" s="5">
        <v>1</v>
      </c>
      <c r="B253" s="5">
        <v>3</v>
      </c>
      <c r="C253" s="6" t="s">
        <v>133</v>
      </c>
      <c r="D253" s="6" t="s">
        <v>135</v>
      </c>
      <c r="E253" s="6" t="s">
        <v>132</v>
      </c>
      <c r="F253" s="201" t="s">
        <v>158</v>
      </c>
      <c r="G253" s="202"/>
      <c r="H253" s="152">
        <f t="shared" ref="H253:J253" si="644">SUM(H254)</f>
        <v>0</v>
      </c>
      <c r="I253" s="44">
        <f t="shared" si="644"/>
        <v>0</v>
      </c>
      <c r="J253" s="44">
        <f t="shared" si="644"/>
        <v>0</v>
      </c>
      <c r="K253" s="44">
        <f>SUM(K254)</f>
        <v>0</v>
      </c>
      <c r="L253" s="118">
        <f t="shared" si="583"/>
        <v>0</v>
      </c>
      <c r="M253" s="44">
        <f>SUM(N253:Z253)</f>
        <v>0</v>
      </c>
      <c r="N253" s="119">
        <f t="shared" ref="N253:V253" si="645">SUM(N254)</f>
        <v>0</v>
      </c>
      <c r="O253" s="119">
        <f t="shared" si="645"/>
        <v>0</v>
      </c>
      <c r="P253" s="119">
        <f t="shared" si="645"/>
        <v>0</v>
      </c>
      <c r="Q253" s="41">
        <f t="shared" si="645"/>
        <v>0</v>
      </c>
      <c r="R253" s="119">
        <f t="shared" si="645"/>
        <v>0</v>
      </c>
      <c r="S253" s="41">
        <f t="shared" si="645"/>
        <v>0</v>
      </c>
      <c r="T253" s="41">
        <f t="shared" si="645"/>
        <v>0</v>
      </c>
      <c r="U253" s="41">
        <f t="shared" si="645"/>
        <v>0</v>
      </c>
      <c r="V253" s="41">
        <f t="shared" si="645"/>
        <v>0</v>
      </c>
      <c r="W253" s="41">
        <f t="shared" ref="W253" si="646">SUM(W254)</f>
        <v>0</v>
      </c>
      <c r="X253" s="44">
        <f t="shared" ref="X253" si="647">SUM(X254)</f>
        <v>0</v>
      </c>
      <c r="Y253" s="44">
        <f t="shared" ref="Y253:AF253" si="648">SUM(Y254)</f>
        <v>0</v>
      </c>
      <c r="Z253" s="119">
        <f t="shared" si="648"/>
        <v>0</v>
      </c>
      <c r="AA253" s="119">
        <f t="shared" si="648"/>
        <v>0</v>
      </c>
      <c r="AB253" s="119">
        <f t="shared" si="648"/>
        <v>0</v>
      </c>
      <c r="AC253" s="119">
        <f t="shared" si="648"/>
        <v>0</v>
      </c>
      <c r="AD253" s="119">
        <f t="shared" si="648"/>
        <v>0</v>
      </c>
      <c r="AE253" s="119">
        <f t="shared" si="648"/>
        <v>0</v>
      </c>
      <c r="AF253" s="119">
        <f t="shared" si="648"/>
        <v>0</v>
      </c>
    </row>
    <row r="254" spans="1:32" ht="22.5" customHeight="1" x14ac:dyDescent="0.2">
      <c r="A254" s="2">
        <v>1</v>
      </c>
      <c r="B254" s="2">
        <v>3</v>
      </c>
      <c r="C254" s="1" t="s">
        <v>133</v>
      </c>
      <c r="D254" s="1" t="s">
        <v>135</v>
      </c>
      <c r="E254" s="1" t="s">
        <v>132</v>
      </c>
      <c r="F254" s="51" t="s">
        <v>137</v>
      </c>
      <c r="G254" s="52" t="s">
        <v>158</v>
      </c>
      <c r="H254" s="151">
        <v>0</v>
      </c>
      <c r="I254" s="135"/>
      <c r="J254" s="135"/>
      <c r="K254" s="45">
        <f>SUM(H254-I254+J254)</f>
        <v>0</v>
      </c>
      <c r="L254" s="112">
        <f t="shared" si="583"/>
        <v>0</v>
      </c>
      <c r="M254" s="121">
        <f>SUM(N254:AF254)</f>
        <v>0</v>
      </c>
      <c r="N254" s="88">
        <v>0</v>
      </c>
      <c r="O254" s="88">
        <v>0</v>
      </c>
      <c r="P254" s="88">
        <v>0</v>
      </c>
      <c r="Q254" s="88">
        <v>0</v>
      </c>
      <c r="R254" s="103">
        <f>SUM(S254:AD254)</f>
        <v>0</v>
      </c>
      <c r="S254" s="87"/>
      <c r="T254" s="87"/>
      <c r="U254" s="87"/>
      <c r="V254" s="42"/>
      <c r="W254" s="42"/>
      <c r="X254" s="45"/>
      <c r="Y254" s="45"/>
      <c r="Z254" s="103">
        <f t="shared" ref="Z254:AB254" si="649">SUM(AA254:AL254)</f>
        <v>0</v>
      </c>
      <c r="AA254" s="103">
        <f t="shared" si="649"/>
        <v>0</v>
      </c>
      <c r="AB254" s="103">
        <f t="shared" si="649"/>
        <v>0</v>
      </c>
      <c r="AC254" s="103">
        <f t="shared" ref="AC254" si="650">SUM(AD254:AO254)</f>
        <v>0</v>
      </c>
      <c r="AD254" s="103">
        <f t="shared" ref="AD254" si="651">SUM(AE254:AP254)</f>
        <v>0</v>
      </c>
      <c r="AE254" s="103">
        <f t="shared" ref="AE254" si="652">SUM(AF254:AQ254)</f>
        <v>0</v>
      </c>
      <c r="AF254" s="103">
        <f t="shared" ref="AF254" si="653">SUM(AG254:AR254)</f>
        <v>0</v>
      </c>
    </row>
    <row r="255" spans="1:32" ht="22.5" customHeight="1" x14ac:dyDescent="0.2">
      <c r="A255" s="5">
        <v>1</v>
      </c>
      <c r="B255" s="5">
        <v>3</v>
      </c>
      <c r="C255" s="6" t="s">
        <v>133</v>
      </c>
      <c r="D255" s="6" t="s">
        <v>135</v>
      </c>
      <c r="E255" s="6" t="s">
        <v>139</v>
      </c>
      <c r="F255" s="201" t="s">
        <v>159</v>
      </c>
      <c r="G255" s="202"/>
      <c r="H255" s="152">
        <f t="shared" ref="H255:J255" si="654">SUM(H256)</f>
        <v>0</v>
      </c>
      <c r="I255" s="44">
        <f t="shared" si="654"/>
        <v>0</v>
      </c>
      <c r="J255" s="44">
        <f t="shared" si="654"/>
        <v>0</v>
      </c>
      <c r="K255" s="44">
        <f>SUM(K256)</f>
        <v>0</v>
      </c>
      <c r="L255" s="118">
        <f t="shared" si="583"/>
        <v>0</v>
      </c>
      <c r="M255" s="44">
        <f>SUM(N255:Z255)</f>
        <v>0</v>
      </c>
      <c r="N255" s="119">
        <f t="shared" ref="N255:V255" si="655">SUM(N256)</f>
        <v>0</v>
      </c>
      <c r="O255" s="119">
        <f t="shared" si="655"/>
        <v>0</v>
      </c>
      <c r="P255" s="119">
        <f t="shared" si="655"/>
        <v>0</v>
      </c>
      <c r="Q255" s="41">
        <f t="shared" si="655"/>
        <v>0</v>
      </c>
      <c r="R255" s="119">
        <f t="shared" si="655"/>
        <v>0</v>
      </c>
      <c r="S255" s="41">
        <f t="shared" si="655"/>
        <v>0</v>
      </c>
      <c r="T255" s="41">
        <f t="shared" si="655"/>
        <v>0</v>
      </c>
      <c r="U255" s="41">
        <f t="shared" si="655"/>
        <v>0</v>
      </c>
      <c r="V255" s="41">
        <f t="shared" si="655"/>
        <v>0</v>
      </c>
      <c r="W255" s="41">
        <f t="shared" ref="W255" si="656">SUM(W256)</f>
        <v>0</v>
      </c>
      <c r="X255" s="44">
        <f t="shared" ref="X255" si="657">SUM(X256)</f>
        <v>0</v>
      </c>
      <c r="Y255" s="44">
        <f t="shared" ref="Y255:AF255" si="658">SUM(Y256)</f>
        <v>0</v>
      </c>
      <c r="Z255" s="119">
        <f t="shared" si="658"/>
        <v>0</v>
      </c>
      <c r="AA255" s="119">
        <f t="shared" si="658"/>
        <v>0</v>
      </c>
      <c r="AB255" s="119">
        <f t="shared" si="658"/>
        <v>0</v>
      </c>
      <c r="AC255" s="119">
        <f t="shared" si="658"/>
        <v>0</v>
      </c>
      <c r="AD255" s="119">
        <f t="shared" si="658"/>
        <v>0</v>
      </c>
      <c r="AE255" s="119">
        <f t="shared" si="658"/>
        <v>0</v>
      </c>
      <c r="AF255" s="119">
        <f t="shared" si="658"/>
        <v>0</v>
      </c>
    </row>
    <row r="256" spans="1:32" ht="22.5" customHeight="1" x14ac:dyDescent="0.2">
      <c r="A256" s="2">
        <v>1</v>
      </c>
      <c r="B256" s="2">
        <v>3</v>
      </c>
      <c r="C256" s="1" t="s">
        <v>133</v>
      </c>
      <c r="D256" s="1" t="s">
        <v>135</v>
      </c>
      <c r="E256" s="1" t="s">
        <v>139</v>
      </c>
      <c r="F256" s="51" t="s">
        <v>137</v>
      </c>
      <c r="G256" s="52" t="s">
        <v>159</v>
      </c>
      <c r="H256" s="151">
        <v>0</v>
      </c>
      <c r="I256" s="135"/>
      <c r="J256" s="135"/>
      <c r="K256" s="45">
        <f>SUM(H256-I256+J256)</f>
        <v>0</v>
      </c>
      <c r="L256" s="112">
        <f t="shared" si="583"/>
        <v>0</v>
      </c>
      <c r="M256" s="121">
        <f>SUM(N256:AF256)</f>
        <v>0</v>
      </c>
      <c r="N256" s="88">
        <v>0</v>
      </c>
      <c r="O256" s="88">
        <v>0</v>
      </c>
      <c r="P256" s="88">
        <v>0</v>
      </c>
      <c r="Q256" s="88">
        <v>0</v>
      </c>
      <c r="R256" s="103">
        <f>SUM(S256:AD256)</f>
        <v>0</v>
      </c>
      <c r="S256" s="87"/>
      <c r="T256" s="87"/>
      <c r="U256" s="87"/>
      <c r="V256" s="42"/>
      <c r="W256" s="42"/>
      <c r="X256" s="45"/>
      <c r="Y256" s="45"/>
      <c r="Z256" s="103">
        <f t="shared" ref="Z256:AB256" si="659">SUM(AA256:AL256)</f>
        <v>0</v>
      </c>
      <c r="AA256" s="103">
        <f t="shared" si="659"/>
        <v>0</v>
      </c>
      <c r="AB256" s="103">
        <f t="shared" si="659"/>
        <v>0</v>
      </c>
      <c r="AC256" s="103">
        <f t="shared" ref="AC256" si="660">SUM(AD256:AO256)</f>
        <v>0</v>
      </c>
      <c r="AD256" s="103">
        <f t="shared" ref="AD256" si="661">SUM(AE256:AP256)</f>
        <v>0</v>
      </c>
      <c r="AE256" s="103">
        <f t="shared" ref="AE256" si="662">SUM(AF256:AQ256)</f>
        <v>0</v>
      </c>
      <c r="AF256" s="103">
        <f t="shared" ref="AF256" si="663">SUM(AG256:AR256)</f>
        <v>0</v>
      </c>
    </row>
    <row r="257" spans="1:32" ht="22.5" customHeight="1" x14ac:dyDescent="0.2">
      <c r="A257" s="3">
        <v>1</v>
      </c>
      <c r="B257" s="3">
        <v>3</v>
      </c>
      <c r="C257" s="4" t="s">
        <v>133</v>
      </c>
      <c r="D257" s="4" t="s">
        <v>132</v>
      </c>
      <c r="E257" s="198" t="s">
        <v>229</v>
      </c>
      <c r="F257" s="199"/>
      <c r="G257" s="200"/>
      <c r="H257" s="153">
        <f t="shared" ref="H257:J257" si="664">SUM(H258+H263+H265)</f>
        <v>0</v>
      </c>
      <c r="I257" s="43">
        <f t="shared" si="664"/>
        <v>0</v>
      </c>
      <c r="J257" s="43">
        <f t="shared" si="664"/>
        <v>200000</v>
      </c>
      <c r="K257" s="43">
        <f>SUM(K258+K263+K265)</f>
        <v>200000</v>
      </c>
      <c r="L257" s="124">
        <f t="shared" si="583"/>
        <v>5723</v>
      </c>
      <c r="M257" s="43">
        <f>SUM(N257:AF257)</f>
        <v>194277</v>
      </c>
      <c r="N257" s="117">
        <f t="shared" ref="N257:AF257" si="665">SUM(N258+N263+N265)</f>
        <v>0</v>
      </c>
      <c r="O257" s="117">
        <f t="shared" si="665"/>
        <v>0</v>
      </c>
      <c r="P257" s="117">
        <f t="shared" si="665"/>
        <v>0</v>
      </c>
      <c r="Q257" s="40">
        <f t="shared" si="665"/>
        <v>0</v>
      </c>
      <c r="R257" s="117">
        <f t="shared" si="665"/>
        <v>0</v>
      </c>
      <c r="S257" s="40">
        <f t="shared" si="665"/>
        <v>0</v>
      </c>
      <c r="T257" s="40">
        <f t="shared" si="665"/>
        <v>0</v>
      </c>
      <c r="U257" s="40">
        <f t="shared" si="665"/>
        <v>0</v>
      </c>
      <c r="V257" s="40">
        <f t="shared" si="665"/>
        <v>0</v>
      </c>
      <c r="W257" s="40">
        <f t="shared" si="665"/>
        <v>0</v>
      </c>
      <c r="X257" s="43">
        <f t="shared" si="665"/>
        <v>0</v>
      </c>
      <c r="Y257" s="43">
        <f t="shared" si="665"/>
        <v>0</v>
      </c>
      <c r="Z257" s="117">
        <f t="shared" si="665"/>
        <v>194277</v>
      </c>
      <c r="AA257" s="117">
        <f t="shared" si="665"/>
        <v>0</v>
      </c>
      <c r="AB257" s="117">
        <f t="shared" si="665"/>
        <v>0</v>
      </c>
      <c r="AC257" s="117">
        <f t="shared" si="665"/>
        <v>0</v>
      </c>
      <c r="AD257" s="117">
        <f t="shared" si="665"/>
        <v>0</v>
      </c>
      <c r="AE257" s="117">
        <f t="shared" si="665"/>
        <v>0</v>
      </c>
      <c r="AF257" s="117">
        <f t="shared" si="665"/>
        <v>0</v>
      </c>
    </row>
    <row r="258" spans="1:32" ht="22.5" customHeight="1" x14ac:dyDescent="0.2">
      <c r="A258" s="5">
        <v>1</v>
      </c>
      <c r="B258" s="5">
        <v>3</v>
      </c>
      <c r="C258" s="6" t="s">
        <v>133</v>
      </c>
      <c r="D258" s="6" t="s">
        <v>132</v>
      </c>
      <c r="E258" s="6" t="s">
        <v>137</v>
      </c>
      <c r="F258" s="201" t="s">
        <v>230</v>
      </c>
      <c r="G258" s="202"/>
      <c r="H258" s="152">
        <f t="shared" ref="H258:J258" si="666">SUM(H259)</f>
        <v>0</v>
      </c>
      <c r="I258" s="44">
        <f t="shared" si="666"/>
        <v>0</v>
      </c>
      <c r="J258" s="44">
        <f t="shared" si="666"/>
        <v>200000</v>
      </c>
      <c r="K258" s="44">
        <f>SUM(K259)</f>
        <v>200000</v>
      </c>
      <c r="L258" s="118">
        <f t="shared" ref="L258" si="667">SUM(K258-M258)</f>
        <v>5723</v>
      </c>
      <c r="M258" s="44">
        <f>SUM(N258:Z258)</f>
        <v>194277</v>
      </c>
      <c r="N258" s="119">
        <f t="shared" ref="N258:AF258" si="668">SUM(N259)</f>
        <v>0</v>
      </c>
      <c r="O258" s="119">
        <f t="shared" si="668"/>
        <v>0</v>
      </c>
      <c r="P258" s="119">
        <f t="shared" si="668"/>
        <v>0</v>
      </c>
      <c r="Q258" s="41">
        <f t="shared" si="668"/>
        <v>0</v>
      </c>
      <c r="R258" s="119">
        <f t="shared" si="668"/>
        <v>0</v>
      </c>
      <c r="S258" s="41">
        <f t="shared" si="668"/>
        <v>0</v>
      </c>
      <c r="T258" s="41">
        <f t="shared" si="668"/>
        <v>0</v>
      </c>
      <c r="U258" s="41">
        <f t="shared" si="668"/>
        <v>0</v>
      </c>
      <c r="V258" s="41">
        <f t="shared" si="668"/>
        <v>0</v>
      </c>
      <c r="W258" s="41">
        <f t="shared" si="668"/>
        <v>0</v>
      </c>
      <c r="X258" s="44">
        <f t="shared" si="668"/>
        <v>0</v>
      </c>
      <c r="Y258" s="44">
        <f t="shared" si="668"/>
        <v>0</v>
      </c>
      <c r="Z258" s="119">
        <f t="shared" si="668"/>
        <v>194277</v>
      </c>
      <c r="AA258" s="119">
        <f t="shared" si="668"/>
        <v>0</v>
      </c>
      <c r="AB258" s="119">
        <f t="shared" si="668"/>
        <v>0</v>
      </c>
      <c r="AC258" s="119">
        <f t="shared" si="668"/>
        <v>0</v>
      </c>
      <c r="AD258" s="119">
        <f t="shared" si="668"/>
        <v>0</v>
      </c>
      <c r="AE258" s="119">
        <f t="shared" si="668"/>
        <v>0</v>
      </c>
      <c r="AF258" s="119">
        <f t="shared" si="668"/>
        <v>0</v>
      </c>
    </row>
    <row r="259" spans="1:32" ht="22.5" customHeight="1" x14ac:dyDescent="0.2">
      <c r="A259" s="2">
        <v>1</v>
      </c>
      <c r="B259" s="2">
        <v>3</v>
      </c>
      <c r="C259" s="1" t="s">
        <v>133</v>
      </c>
      <c r="D259" s="1" t="s">
        <v>132</v>
      </c>
      <c r="E259" s="1" t="s">
        <v>137</v>
      </c>
      <c r="F259" s="51" t="s">
        <v>135</v>
      </c>
      <c r="G259" s="52" t="s">
        <v>231</v>
      </c>
      <c r="H259" s="45"/>
      <c r="I259" s="45"/>
      <c r="J259" s="45">
        <v>200000</v>
      </c>
      <c r="K259" s="45">
        <f t="shared" ref="K259" si="669">SUM(H259-I259+J259)</f>
        <v>200000</v>
      </c>
      <c r="L259" s="112">
        <f t="shared" ref="L259" si="670">SUM(K259-M259)</f>
        <v>5723</v>
      </c>
      <c r="M259" s="121">
        <f>SUM(N259:AF259)</f>
        <v>194277</v>
      </c>
      <c r="N259" s="88"/>
      <c r="O259" s="88"/>
      <c r="P259" s="88"/>
      <c r="Q259" s="88"/>
      <c r="R259" s="103"/>
      <c r="S259" s="87"/>
      <c r="T259" s="87"/>
      <c r="U259" s="87"/>
      <c r="V259" s="42"/>
      <c r="W259" s="42"/>
      <c r="X259" s="45"/>
      <c r="Y259" s="45"/>
      <c r="Z259" s="103">
        <v>194277</v>
      </c>
      <c r="AA259" s="103"/>
      <c r="AB259" s="103"/>
      <c r="AC259" s="103"/>
      <c r="AD259" s="103"/>
      <c r="AE259" s="103"/>
      <c r="AF259" s="103"/>
    </row>
    <row r="260" spans="1:32" ht="22.5" customHeight="1" x14ac:dyDescent="0.2">
      <c r="A260" s="3">
        <v>1</v>
      </c>
      <c r="B260" s="3">
        <v>3</v>
      </c>
      <c r="C260" s="4" t="s">
        <v>133</v>
      </c>
      <c r="D260" s="4" t="s">
        <v>130</v>
      </c>
      <c r="E260" s="198" t="s">
        <v>109</v>
      </c>
      <c r="F260" s="199"/>
      <c r="G260" s="200"/>
      <c r="H260" s="153">
        <f t="shared" ref="H260:J260" si="671">SUM(H261+H266+H268)</f>
        <v>14423000</v>
      </c>
      <c r="I260" s="43">
        <f t="shared" si="671"/>
        <v>14423000</v>
      </c>
      <c r="J260" s="43">
        <f t="shared" si="671"/>
        <v>0</v>
      </c>
      <c r="K260" s="43">
        <f>SUM(K261+K266+K268)</f>
        <v>0</v>
      </c>
      <c r="L260" s="124">
        <f t="shared" si="583"/>
        <v>0</v>
      </c>
      <c r="M260" s="43">
        <f>SUM(N260:AF260)</f>
        <v>0</v>
      </c>
      <c r="N260" s="117">
        <f t="shared" ref="N260:V260" si="672">SUM(N261+N266+N268)</f>
        <v>0</v>
      </c>
      <c r="O260" s="117">
        <f t="shared" si="672"/>
        <v>0</v>
      </c>
      <c r="P260" s="117">
        <f t="shared" si="672"/>
        <v>0</v>
      </c>
      <c r="Q260" s="40">
        <f t="shared" si="672"/>
        <v>0</v>
      </c>
      <c r="R260" s="117">
        <f t="shared" si="672"/>
        <v>0</v>
      </c>
      <c r="S260" s="40">
        <f t="shared" si="672"/>
        <v>0</v>
      </c>
      <c r="T260" s="40">
        <f t="shared" si="672"/>
        <v>0</v>
      </c>
      <c r="U260" s="40">
        <f t="shared" si="672"/>
        <v>0</v>
      </c>
      <c r="V260" s="40">
        <f t="shared" si="672"/>
        <v>0</v>
      </c>
      <c r="W260" s="40">
        <f t="shared" ref="W260" si="673">SUM(W261+W266+W268)</f>
        <v>0</v>
      </c>
      <c r="X260" s="43">
        <f t="shared" ref="X260" si="674">SUM(X261+X266+X268)</f>
        <v>0</v>
      </c>
      <c r="Y260" s="43">
        <f t="shared" ref="Y260:Z260" si="675">SUM(Y261+Y266+Y268)</f>
        <v>0</v>
      </c>
      <c r="Z260" s="117">
        <f t="shared" si="675"/>
        <v>0</v>
      </c>
      <c r="AA260" s="117">
        <f t="shared" ref="AA260:AB260" si="676">SUM(AA261+AA266+AA268)</f>
        <v>0</v>
      </c>
      <c r="AB260" s="117">
        <f t="shared" si="676"/>
        <v>0</v>
      </c>
      <c r="AC260" s="117">
        <f t="shared" ref="AC260:AF260" si="677">SUM(AC261+AC266+AC268)</f>
        <v>0</v>
      </c>
      <c r="AD260" s="117">
        <f t="shared" si="677"/>
        <v>0</v>
      </c>
      <c r="AE260" s="117">
        <f t="shared" si="677"/>
        <v>0</v>
      </c>
      <c r="AF260" s="117">
        <f t="shared" si="677"/>
        <v>0</v>
      </c>
    </row>
    <row r="261" spans="1:32" ht="22.5" customHeight="1" x14ac:dyDescent="0.2">
      <c r="A261" s="5">
        <v>1</v>
      </c>
      <c r="B261" s="5">
        <v>3</v>
      </c>
      <c r="C261" s="6" t="s">
        <v>133</v>
      </c>
      <c r="D261" s="6" t="s">
        <v>130</v>
      </c>
      <c r="E261" s="6" t="s">
        <v>137</v>
      </c>
      <c r="F261" s="201" t="s">
        <v>41</v>
      </c>
      <c r="G261" s="202"/>
      <c r="H261" s="152">
        <f t="shared" ref="H261:J261" si="678">SUM(H262:H265)</f>
        <v>0</v>
      </c>
      <c r="I261" s="44">
        <f t="shared" si="678"/>
        <v>0</v>
      </c>
      <c r="J261" s="44">
        <f t="shared" si="678"/>
        <v>0</v>
      </c>
      <c r="K261" s="44">
        <f>SUM(K262:K265)</f>
        <v>0</v>
      </c>
      <c r="L261" s="118">
        <f t="shared" si="583"/>
        <v>0</v>
      </c>
      <c r="M261" s="44">
        <f>SUM(N261:Z261)</f>
        <v>0</v>
      </c>
      <c r="N261" s="41">
        <f t="shared" ref="N261:Y261" si="679">SUM(N262:N265)</f>
        <v>0</v>
      </c>
      <c r="O261" s="119">
        <f t="shared" si="679"/>
        <v>0</v>
      </c>
      <c r="P261" s="119">
        <f t="shared" si="679"/>
        <v>0</v>
      </c>
      <c r="Q261" s="119">
        <f t="shared" si="679"/>
        <v>0</v>
      </c>
      <c r="R261" s="119">
        <f t="shared" si="679"/>
        <v>0</v>
      </c>
      <c r="S261" s="119">
        <f t="shared" si="679"/>
        <v>0</v>
      </c>
      <c r="T261" s="119">
        <f t="shared" si="679"/>
        <v>0</v>
      </c>
      <c r="U261" s="119">
        <f t="shared" si="679"/>
        <v>0</v>
      </c>
      <c r="V261" s="119">
        <f t="shared" si="679"/>
        <v>0</v>
      </c>
      <c r="W261" s="119">
        <f t="shared" si="679"/>
        <v>0</v>
      </c>
      <c r="X261" s="44">
        <f t="shared" si="679"/>
        <v>0</v>
      </c>
      <c r="Y261" s="44">
        <f t="shared" si="679"/>
        <v>0</v>
      </c>
      <c r="Z261" s="119">
        <f t="shared" ref="Z261" si="680">SUM(Z262:Z265)</f>
        <v>0</v>
      </c>
      <c r="AA261" s="119">
        <f t="shared" ref="AA261:AB261" si="681">SUM(AA262:AA265)</f>
        <v>0</v>
      </c>
      <c r="AB261" s="119">
        <f t="shared" si="681"/>
        <v>0</v>
      </c>
      <c r="AC261" s="119">
        <f t="shared" ref="AC261:AF261" si="682">SUM(AC262:AC265)</f>
        <v>0</v>
      </c>
      <c r="AD261" s="119">
        <f t="shared" si="682"/>
        <v>0</v>
      </c>
      <c r="AE261" s="119">
        <f t="shared" si="682"/>
        <v>0</v>
      </c>
      <c r="AF261" s="119">
        <f t="shared" si="682"/>
        <v>0</v>
      </c>
    </row>
    <row r="262" spans="1:32" ht="22.5" customHeight="1" x14ac:dyDescent="0.2">
      <c r="A262" s="2">
        <v>1</v>
      </c>
      <c r="B262" s="2">
        <v>3</v>
      </c>
      <c r="C262" s="1" t="s">
        <v>133</v>
      </c>
      <c r="D262" s="1" t="s">
        <v>130</v>
      </c>
      <c r="E262" s="1" t="s">
        <v>137</v>
      </c>
      <c r="F262" s="51" t="s">
        <v>137</v>
      </c>
      <c r="G262" s="52" t="s">
        <v>110</v>
      </c>
      <c r="H262" s="151">
        <v>0</v>
      </c>
      <c r="I262" s="135"/>
      <c r="J262" s="135"/>
      <c r="K262" s="45">
        <f>SUM(H262-I262+J262)</f>
        <v>0</v>
      </c>
      <c r="L262" s="112">
        <f t="shared" si="583"/>
        <v>0</v>
      </c>
      <c r="M262" s="121">
        <f>SUM(N262:AF262)</f>
        <v>0</v>
      </c>
      <c r="N262" s="88">
        <v>0</v>
      </c>
      <c r="O262" s="88">
        <v>0</v>
      </c>
      <c r="P262" s="88">
        <v>0</v>
      </c>
      <c r="Q262" s="88">
        <v>0</v>
      </c>
      <c r="R262" s="103">
        <f>SUM(S262:AD262)</f>
        <v>0</v>
      </c>
      <c r="S262" s="87"/>
      <c r="T262" s="87"/>
      <c r="U262" s="87"/>
      <c r="V262" s="42"/>
      <c r="W262" s="42"/>
      <c r="X262" s="45"/>
      <c r="Y262" s="45"/>
      <c r="Z262" s="103">
        <f t="shared" ref="Z262:AB265" si="683">SUM(AA262:AL262)</f>
        <v>0</v>
      </c>
      <c r="AA262" s="103">
        <f t="shared" si="683"/>
        <v>0</v>
      </c>
      <c r="AB262" s="103">
        <f t="shared" si="683"/>
        <v>0</v>
      </c>
      <c r="AC262" s="103">
        <f t="shared" ref="AC262:AC265" si="684">SUM(AD262:AO262)</f>
        <v>0</v>
      </c>
      <c r="AD262" s="103">
        <f t="shared" ref="AD262:AD265" si="685">SUM(AE262:AP262)</f>
        <v>0</v>
      </c>
      <c r="AE262" s="103">
        <f t="shared" ref="AE262:AE265" si="686">SUM(AF262:AQ262)</f>
        <v>0</v>
      </c>
      <c r="AF262" s="103">
        <f t="shared" ref="AF262:AF265" si="687">SUM(AG262:AR262)</f>
        <v>0</v>
      </c>
    </row>
    <row r="263" spans="1:32" ht="22.5" customHeight="1" x14ac:dyDescent="0.2">
      <c r="A263" s="2">
        <v>1</v>
      </c>
      <c r="B263" s="2">
        <v>3</v>
      </c>
      <c r="C263" s="1" t="s">
        <v>133</v>
      </c>
      <c r="D263" s="1" t="s">
        <v>130</v>
      </c>
      <c r="E263" s="1" t="s">
        <v>137</v>
      </c>
      <c r="F263" s="51" t="s">
        <v>131</v>
      </c>
      <c r="G263" s="52" t="s">
        <v>111</v>
      </c>
      <c r="H263" s="151">
        <v>0</v>
      </c>
      <c r="I263" s="135"/>
      <c r="J263" s="139"/>
      <c r="K263" s="45">
        <f>SUM(H263-I263+J263)</f>
        <v>0</v>
      </c>
      <c r="L263" s="112">
        <f t="shared" si="583"/>
        <v>0</v>
      </c>
      <c r="M263" s="121">
        <f>SUM(N263:AF263)</f>
        <v>0</v>
      </c>
      <c r="N263" s="88">
        <v>0</v>
      </c>
      <c r="O263" s="88">
        <v>0</v>
      </c>
      <c r="P263" s="88">
        <v>0</v>
      </c>
      <c r="Q263" s="88">
        <v>0</v>
      </c>
      <c r="R263" s="103">
        <f>SUM(S263:AD263)</f>
        <v>0</v>
      </c>
      <c r="S263" s="87"/>
      <c r="T263" s="87"/>
      <c r="U263" s="87"/>
      <c r="V263" s="42"/>
      <c r="W263" s="42"/>
      <c r="X263" s="45"/>
      <c r="Y263" s="45"/>
      <c r="Z263" s="103">
        <f t="shared" si="683"/>
        <v>0</v>
      </c>
      <c r="AA263" s="103">
        <f t="shared" si="683"/>
        <v>0</v>
      </c>
      <c r="AB263" s="103">
        <f t="shared" si="683"/>
        <v>0</v>
      </c>
      <c r="AC263" s="103">
        <f t="shared" si="684"/>
        <v>0</v>
      </c>
      <c r="AD263" s="103">
        <f t="shared" si="685"/>
        <v>0</v>
      </c>
      <c r="AE263" s="103">
        <f t="shared" si="686"/>
        <v>0</v>
      </c>
      <c r="AF263" s="103">
        <f t="shared" si="687"/>
        <v>0</v>
      </c>
    </row>
    <row r="264" spans="1:32" ht="22.5" customHeight="1" x14ac:dyDescent="0.2">
      <c r="A264" s="2">
        <v>1</v>
      </c>
      <c r="B264" s="2">
        <v>3</v>
      </c>
      <c r="C264" s="1" t="s">
        <v>133</v>
      </c>
      <c r="D264" s="1" t="s">
        <v>130</v>
      </c>
      <c r="E264" s="1" t="s">
        <v>137</v>
      </c>
      <c r="F264" s="51" t="s">
        <v>135</v>
      </c>
      <c r="G264" s="52" t="s">
        <v>112</v>
      </c>
      <c r="H264" s="151">
        <v>0</v>
      </c>
      <c r="I264" s="135"/>
      <c r="J264" s="135"/>
      <c r="K264" s="45">
        <f>SUM(H264-I264+J264)</f>
        <v>0</v>
      </c>
      <c r="L264" s="112">
        <f t="shared" si="583"/>
        <v>0</v>
      </c>
      <c r="M264" s="121">
        <f>SUM(N264:AF264)</f>
        <v>0</v>
      </c>
      <c r="N264" s="88">
        <v>0</v>
      </c>
      <c r="O264" s="88">
        <v>0</v>
      </c>
      <c r="P264" s="88">
        <v>0</v>
      </c>
      <c r="Q264" s="88">
        <v>0</v>
      </c>
      <c r="R264" s="103">
        <f>SUM(S264:AD264)</f>
        <v>0</v>
      </c>
      <c r="S264" s="87"/>
      <c r="T264" s="87"/>
      <c r="U264" s="87"/>
      <c r="V264" s="42"/>
      <c r="W264" s="42"/>
      <c r="X264" s="45"/>
      <c r="Y264" s="45"/>
      <c r="Z264" s="103">
        <f t="shared" si="683"/>
        <v>0</v>
      </c>
      <c r="AA264" s="103">
        <f t="shared" si="683"/>
        <v>0</v>
      </c>
      <c r="AB264" s="103">
        <f t="shared" si="683"/>
        <v>0</v>
      </c>
      <c r="AC264" s="103">
        <f t="shared" si="684"/>
        <v>0</v>
      </c>
      <c r="AD264" s="103">
        <f t="shared" si="685"/>
        <v>0</v>
      </c>
      <c r="AE264" s="103">
        <f t="shared" si="686"/>
        <v>0</v>
      </c>
      <c r="AF264" s="103">
        <f t="shared" si="687"/>
        <v>0</v>
      </c>
    </row>
    <row r="265" spans="1:32" ht="22.5" customHeight="1" x14ac:dyDescent="0.2">
      <c r="A265" s="2">
        <v>1</v>
      </c>
      <c r="B265" s="2">
        <v>3</v>
      </c>
      <c r="C265" s="1" t="s">
        <v>133</v>
      </c>
      <c r="D265" s="1" t="s">
        <v>130</v>
      </c>
      <c r="E265" s="1" t="s">
        <v>137</v>
      </c>
      <c r="F265" s="51">
        <v>90</v>
      </c>
      <c r="G265" s="52" t="s">
        <v>113</v>
      </c>
      <c r="H265" s="151">
        <v>0</v>
      </c>
      <c r="I265" s="135"/>
      <c r="J265" s="135"/>
      <c r="K265" s="45">
        <f>SUM(H265-I265+J265)</f>
        <v>0</v>
      </c>
      <c r="L265" s="112">
        <f t="shared" si="583"/>
        <v>0</v>
      </c>
      <c r="M265" s="121">
        <f>SUM(N265:AF265)</f>
        <v>0</v>
      </c>
      <c r="N265" s="88">
        <v>0</v>
      </c>
      <c r="O265" s="88">
        <v>0</v>
      </c>
      <c r="P265" s="88">
        <v>0</v>
      </c>
      <c r="Q265" s="88">
        <v>0</v>
      </c>
      <c r="R265" s="103">
        <f>SUM(S265:AD265)</f>
        <v>0</v>
      </c>
      <c r="S265" s="87"/>
      <c r="T265" s="87"/>
      <c r="U265" s="87"/>
      <c r="V265" s="42"/>
      <c r="W265" s="42"/>
      <c r="X265" s="45"/>
      <c r="Y265" s="45"/>
      <c r="Z265" s="103">
        <f t="shared" si="683"/>
        <v>0</v>
      </c>
      <c r="AA265" s="103">
        <f t="shared" si="683"/>
        <v>0</v>
      </c>
      <c r="AB265" s="103">
        <f t="shared" si="683"/>
        <v>0</v>
      </c>
      <c r="AC265" s="103">
        <f t="shared" si="684"/>
        <v>0</v>
      </c>
      <c r="AD265" s="103">
        <f t="shared" si="685"/>
        <v>0</v>
      </c>
      <c r="AE265" s="103">
        <f t="shared" si="686"/>
        <v>0</v>
      </c>
      <c r="AF265" s="103">
        <f t="shared" si="687"/>
        <v>0</v>
      </c>
    </row>
    <row r="266" spans="1:32" ht="22.5" customHeight="1" x14ac:dyDescent="0.2">
      <c r="A266" s="5">
        <v>1</v>
      </c>
      <c r="B266" s="5">
        <v>3</v>
      </c>
      <c r="C266" s="6" t="s">
        <v>133</v>
      </c>
      <c r="D266" s="6" t="s">
        <v>130</v>
      </c>
      <c r="E266" s="6" t="s">
        <v>134</v>
      </c>
      <c r="F266" s="201" t="s">
        <v>114</v>
      </c>
      <c r="G266" s="202"/>
      <c r="H266" s="44">
        <f t="shared" ref="H266:J266" si="688">SUM(H267)</f>
        <v>14423000</v>
      </c>
      <c r="I266" s="44">
        <f t="shared" si="688"/>
        <v>14423000</v>
      </c>
      <c r="J266" s="44">
        <f t="shared" si="688"/>
        <v>0</v>
      </c>
      <c r="K266" s="44">
        <f>SUM(K267)</f>
        <v>0</v>
      </c>
      <c r="L266" s="118">
        <f t="shared" si="583"/>
        <v>0</v>
      </c>
      <c r="M266" s="44">
        <f>SUM(N266:Z266)</f>
        <v>0</v>
      </c>
      <c r="N266" s="119">
        <f t="shared" ref="N266:W266" si="689">SUM(N267)</f>
        <v>0</v>
      </c>
      <c r="O266" s="119">
        <f t="shared" si="689"/>
        <v>0</v>
      </c>
      <c r="P266" s="119">
        <f t="shared" si="689"/>
        <v>0</v>
      </c>
      <c r="Q266" s="41">
        <f t="shared" si="689"/>
        <v>0</v>
      </c>
      <c r="R266" s="119">
        <f t="shared" si="689"/>
        <v>0</v>
      </c>
      <c r="S266" s="41">
        <f t="shared" si="689"/>
        <v>0</v>
      </c>
      <c r="T266" s="41">
        <f t="shared" si="689"/>
        <v>0</v>
      </c>
      <c r="U266" s="41">
        <f t="shared" si="689"/>
        <v>0</v>
      </c>
      <c r="V266" s="41">
        <f t="shared" si="689"/>
        <v>0</v>
      </c>
      <c r="W266" s="41">
        <f t="shared" si="689"/>
        <v>0</v>
      </c>
      <c r="X266" s="44">
        <f t="shared" ref="X266" si="690">SUM(X267)</f>
        <v>0</v>
      </c>
      <c r="Y266" s="44">
        <f t="shared" ref="Y266:AF266" si="691">SUM(Y267)</f>
        <v>0</v>
      </c>
      <c r="Z266" s="119">
        <f t="shared" si="691"/>
        <v>0</v>
      </c>
      <c r="AA266" s="119">
        <f t="shared" si="691"/>
        <v>0</v>
      </c>
      <c r="AB266" s="119">
        <f t="shared" si="691"/>
        <v>0</v>
      </c>
      <c r="AC266" s="119">
        <f t="shared" si="691"/>
        <v>0</v>
      </c>
      <c r="AD266" s="119">
        <f t="shared" si="691"/>
        <v>0</v>
      </c>
      <c r="AE266" s="119">
        <f t="shared" si="691"/>
        <v>0</v>
      </c>
      <c r="AF266" s="119">
        <f t="shared" si="691"/>
        <v>0</v>
      </c>
    </row>
    <row r="267" spans="1:32" ht="22.5" customHeight="1" x14ac:dyDescent="0.2">
      <c r="A267" s="2">
        <v>1</v>
      </c>
      <c r="B267" s="2">
        <v>3</v>
      </c>
      <c r="C267" s="1" t="s">
        <v>133</v>
      </c>
      <c r="D267" s="1" t="s">
        <v>130</v>
      </c>
      <c r="E267" s="1" t="s">
        <v>134</v>
      </c>
      <c r="F267" s="51" t="s">
        <v>137</v>
      </c>
      <c r="G267" s="52" t="s">
        <v>228</v>
      </c>
      <c r="H267" s="45">
        <v>14423000</v>
      </c>
      <c r="I267" s="45">
        <v>14423000</v>
      </c>
      <c r="J267" s="135"/>
      <c r="K267" s="45">
        <f>SUM(H267-I267+J267)</f>
        <v>0</v>
      </c>
      <c r="L267" s="112">
        <f t="shared" si="583"/>
        <v>0</v>
      </c>
      <c r="M267" s="121">
        <f>SUM(N267:AF267)</f>
        <v>0</v>
      </c>
      <c r="N267" s="88">
        <v>0</v>
      </c>
      <c r="O267" s="88">
        <v>0</v>
      </c>
      <c r="P267" s="88">
        <v>0</v>
      </c>
      <c r="Q267" s="88">
        <v>0</v>
      </c>
      <c r="R267" s="103">
        <f>SUM(S267:AD267)</f>
        <v>0</v>
      </c>
      <c r="S267" s="87"/>
      <c r="T267" s="87"/>
      <c r="U267" s="87"/>
      <c r="V267" s="42"/>
      <c r="W267" s="42"/>
      <c r="X267" s="45"/>
      <c r="Y267" s="45"/>
      <c r="Z267" s="103">
        <f t="shared" ref="Z267:AB267" si="692">SUM(AA267:AL267)</f>
        <v>0</v>
      </c>
      <c r="AA267" s="103">
        <f t="shared" si="692"/>
        <v>0</v>
      </c>
      <c r="AB267" s="103">
        <f t="shared" si="692"/>
        <v>0</v>
      </c>
      <c r="AC267" s="103">
        <f t="shared" ref="AC267" si="693">SUM(AD267:AO267)</f>
        <v>0</v>
      </c>
      <c r="AD267" s="103">
        <f t="shared" ref="AD267" si="694">SUM(AE267:AP267)</f>
        <v>0</v>
      </c>
      <c r="AE267" s="103">
        <f t="shared" ref="AE267" si="695">SUM(AF267:AQ267)</f>
        <v>0</v>
      </c>
      <c r="AF267" s="103">
        <f t="shared" ref="AF267" si="696">SUM(AG267:AR267)</f>
        <v>0</v>
      </c>
    </row>
    <row r="268" spans="1:32" ht="22.5" customHeight="1" x14ac:dyDescent="0.2">
      <c r="A268" s="5">
        <v>1</v>
      </c>
      <c r="B268" s="5">
        <v>3</v>
      </c>
      <c r="C268" s="6" t="s">
        <v>133</v>
      </c>
      <c r="D268" s="6" t="s">
        <v>130</v>
      </c>
      <c r="E268" s="6" t="s">
        <v>139</v>
      </c>
      <c r="F268" s="201" t="s">
        <v>113</v>
      </c>
      <c r="G268" s="202"/>
      <c r="H268" s="44">
        <f t="shared" ref="H268:J268" si="697">SUM(H269)</f>
        <v>0</v>
      </c>
      <c r="I268" s="44">
        <f t="shared" si="697"/>
        <v>0</v>
      </c>
      <c r="J268" s="44">
        <f t="shared" si="697"/>
        <v>0</v>
      </c>
      <c r="K268" s="44">
        <f>SUM(K269)</f>
        <v>0</v>
      </c>
      <c r="L268" s="118">
        <f>SUM(K268-M268)</f>
        <v>0</v>
      </c>
      <c r="M268" s="44">
        <f>SUM(N268:AF268)</f>
        <v>0</v>
      </c>
      <c r="N268" s="119">
        <f t="shared" ref="N268:T268" si="698">SUM(N269)</f>
        <v>0</v>
      </c>
      <c r="O268" s="119">
        <f t="shared" si="698"/>
        <v>0</v>
      </c>
      <c r="P268" s="119">
        <f t="shared" si="698"/>
        <v>0</v>
      </c>
      <c r="Q268" s="41">
        <f t="shared" si="698"/>
        <v>0</v>
      </c>
      <c r="R268" s="119">
        <f t="shared" si="698"/>
        <v>0</v>
      </c>
      <c r="S268" s="41">
        <f t="shared" si="698"/>
        <v>0</v>
      </c>
      <c r="T268" s="41">
        <f t="shared" si="698"/>
        <v>0</v>
      </c>
      <c r="U268" s="41">
        <f t="shared" ref="U268" si="699">SUM(U269)</f>
        <v>0</v>
      </c>
      <c r="V268" s="41">
        <f t="shared" ref="V268" si="700">SUM(V269)</f>
        <v>0</v>
      </c>
      <c r="W268" s="41">
        <f t="shared" ref="W268" si="701">SUM(W269)</f>
        <v>0</v>
      </c>
      <c r="X268" s="44">
        <f t="shared" ref="X268" si="702">SUM(X269)</f>
        <v>0</v>
      </c>
      <c r="Y268" s="44">
        <f t="shared" ref="Y268:AF268" si="703">SUM(Y269)</f>
        <v>0</v>
      </c>
      <c r="Z268" s="119">
        <f t="shared" si="703"/>
        <v>0</v>
      </c>
      <c r="AA268" s="119">
        <f t="shared" si="703"/>
        <v>0</v>
      </c>
      <c r="AB268" s="119">
        <f t="shared" si="703"/>
        <v>0</v>
      </c>
      <c r="AC268" s="119">
        <f t="shared" si="703"/>
        <v>0</v>
      </c>
      <c r="AD268" s="119">
        <f t="shared" si="703"/>
        <v>0</v>
      </c>
      <c r="AE268" s="119">
        <f t="shared" si="703"/>
        <v>0</v>
      </c>
      <c r="AF268" s="119">
        <f t="shared" si="703"/>
        <v>0</v>
      </c>
    </row>
    <row r="269" spans="1:32" ht="22.5" customHeight="1" x14ac:dyDescent="0.2">
      <c r="A269" s="2">
        <v>1</v>
      </c>
      <c r="B269" s="2">
        <v>3</v>
      </c>
      <c r="C269" s="1" t="s">
        <v>133</v>
      </c>
      <c r="D269" s="1" t="s">
        <v>130</v>
      </c>
      <c r="E269" s="1" t="s">
        <v>139</v>
      </c>
      <c r="F269" s="51" t="s">
        <v>137</v>
      </c>
      <c r="G269" s="52" t="s">
        <v>113</v>
      </c>
      <c r="H269" s="45">
        <v>0</v>
      </c>
      <c r="I269" s="45"/>
      <c r="J269" s="45"/>
      <c r="K269" s="126">
        <f>SUM(H269+J269-I269)</f>
        <v>0</v>
      </c>
      <c r="L269" s="112">
        <f t="shared" si="583"/>
        <v>0</v>
      </c>
      <c r="M269" s="121">
        <f>SUM(N269:AF269)</f>
        <v>0</v>
      </c>
      <c r="N269" s="88">
        <v>0</v>
      </c>
      <c r="O269" s="88">
        <v>0</v>
      </c>
      <c r="P269" s="88">
        <v>0</v>
      </c>
      <c r="Q269" s="42">
        <v>0</v>
      </c>
      <c r="R269" s="103">
        <v>0</v>
      </c>
      <c r="S269" s="42"/>
      <c r="T269" s="42"/>
      <c r="U269" s="42"/>
      <c r="V269" s="42"/>
      <c r="W269" s="42"/>
      <c r="X269" s="45"/>
      <c r="Y269" s="45"/>
      <c r="Z269" s="103">
        <v>0</v>
      </c>
      <c r="AA269" s="103">
        <v>0</v>
      </c>
      <c r="AB269" s="103">
        <v>0</v>
      </c>
      <c r="AC269" s="103">
        <v>0</v>
      </c>
      <c r="AD269" s="103">
        <v>0</v>
      </c>
      <c r="AE269" s="103">
        <v>0</v>
      </c>
      <c r="AF269" s="103">
        <v>0</v>
      </c>
    </row>
    <row r="270" spans="1:32" ht="22.5" customHeight="1" x14ac:dyDescent="0.2">
      <c r="A270" s="83">
        <v>1</v>
      </c>
      <c r="B270" s="83">
        <v>3</v>
      </c>
      <c r="C270" s="84" t="s">
        <v>134</v>
      </c>
      <c r="D270" s="203" t="s">
        <v>232</v>
      </c>
      <c r="E270" s="204"/>
      <c r="F270" s="204"/>
      <c r="G270" s="205"/>
      <c r="H270" s="86">
        <f>SUM(H271+H296+H302+H316)</f>
        <v>0</v>
      </c>
      <c r="I270" s="86">
        <f>SUM(I271+I296+I302+I316)</f>
        <v>13964000</v>
      </c>
      <c r="J270" s="86">
        <f>SUM(J271+J296+J302+J316)</f>
        <v>79030000</v>
      </c>
      <c r="K270" s="86">
        <f>SUM(K271+K296+K302+K316)</f>
        <v>65066000</v>
      </c>
      <c r="L270" s="115">
        <f t="shared" si="583"/>
        <v>27490676.560000002</v>
      </c>
      <c r="M270" s="86">
        <f>SUM(N270:AF270)</f>
        <v>37575323.439999998</v>
      </c>
      <c r="N270" s="116">
        <f t="shared" ref="N270:AF270" si="704">SUM(N271+N296+N302+N316)</f>
        <v>0</v>
      </c>
      <c r="O270" s="116">
        <f t="shared" si="704"/>
        <v>0</v>
      </c>
      <c r="P270" s="116">
        <f t="shared" si="704"/>
        <v>0</v>
      </c>
      <c r="Q270" s="85">
        <f t="shared" si="704"/>
        <v>0</v>
      </c>
      <c r="R270" s="116">
        <f t="shared" si="704"/>
        <v>937000</v>
      </c>
      <c r="S270" s="85">
        <f t="shared" si="704"/>
        <v>0</v>
      </c>
      <c r="T270" s="85">
        <f t="shared" si="704"/>
        <v>0</v>
      </c>
      <c r="U270" s="85">
        <f t="shared" si="704"/>
        <v>0</v>
      </c>
      <c r="V270" s="85">
        <f t="shared" si="704"/>
        <v>0</v>
      </c>
      <c r="W270" s="85">
        <f t="shared" si="704"/>
        <v>0</v>
      </c>
      <c r="X270" s="86">
        <f t="shared" si="704"/>
        <v>0</v>
      </c>
      <c r="Y270" s="86">
        <f t="shared" si="704"/>
        <v>0</v>
      </c>
      <c r="Z270" s="116">
        <f t="shared" si="704"/>
        <v>0</v>
      </c>
      <c r="AA270" s="116">
        <f t="shared" si="704"/>
        <v>4166795.42</v>
      </c>
      <c r="AB270" s="116">
        <f t="shared" si="704"/>
        <v>3845000</v>
      </c>
      <c r="AC270" s="116">
        <f t="shared" si="704"/>
        <v>28626528.02</v>
      </c>
      <c r="AD270" s="116">
        <f t="shared" si="704"/>
        <v>0</v>
      </c>
      <c r="AE270" s="116">
        <f t="shared" si="704"/>
        <v>0</v>
      </c>
      <c r="AF270" s="116">
        <f t="shared" si="704"/>
        <v>0</v>
      </c>
    </row>
    <row r="271" spans="1:32" ht="22.5" customHeight="1" x14ac:dyDescent="0.2">
      <c r="A271" s="3">
        <v>1</v>
      </c>
      <c r="B271" s="3">
        <v>3</v>
      </c>
      <c r="C271" s="4" t="s">
        <v>134</v>
      </c>
      <c r="D271" s="4" t="s">
        <v>137</v>
      </c>
      <c r="E271" s="198" t="s">
        <v>233</v>
      </c>
      <c r="F271" s="199"/>
      <c r="G271" s="200"/>
      <c r="H271" s="153">
        <f t="shared" ref="H271:J271" si="705">SUM(H272+H277+H279)</f>
        <v>0</v>
      </c>
      <c r="I271" s="43">
        <f t="shared" si="705"/>
        <v>13964000</v>
      </c>
      <c r="J271" s="43">
        <f t="shared" si="705"/>
        <v>79030000</v>
      </c>
      <c r="K271" s="43">
        <f>SUM(K272+K277+K279)</f>
        <v>65066000</v>
      </c>
      <c r="L271" s="124">
        <f t="shared" ref="L271" si="706">SUM(K271-M271)</f>
        <v>27490676.560000002</v>
      </c>
      <c r="M271" s="43">
        <f>SUM(N271:AF271)</f>
        <v>37575323.439999998</v>
      </c>
      <c r="N271" s="117">
        <f t="shared" ref="N271:AF271" si="707">SUM(N272+N277+N279)</f>
        <v>0</v>
      </c>
      <c r="O271" s="117">
        <f t="shared" si="707"/>
        <v>0</v>
      </c>
      <c r="P271" s="117">
        <f t="shared" si="707"/>
        <v>0</v>
      </c>
      <c r="Q271" s="40">
        <f t="shared" si="707"/>
        <v>0</v>
      </c>
      <c r="R271" s="117">
        <f t="shared" si="707"/>
        <v>937000</v>
      </c>
      <c r="S271" s="40">
        <f t="shared" si="707"/>
        <v>0</v>
      </c>
      <c r="T271" s="40">
        <f t="shared" si="707"/>
        <v>0</v>
      </c>
      <c r="U271" s="40">
        <f t="shared" si="707"/>
        <v>0</v>
      </c>
      <c r="V271" s="40">
        <f t="shared" si="707"/>
        <v>0</v>
      </c>
      <c r="W271" s="40">
        <f t="shared" si="707"/>
        <v>0</v>
      </c>
      <c r="X271" s="43">
        <f t="shared" si="707"/>
        <v>0</v>
      </c>
      <c r="Y271" s="43">
        <f t="shared" si="707"/>
        <v>0</v>
      </c>
      <c r="Z271" s="117">
        <f t="shared" si="707"/>
        <v>0</v>
      </c>
      <c r="AA271" s="117">
        <f t="shared" si="707"/>
        <v>4166795.42</v>
      </c>
      <c r="AB271" s="117">
        <f t="shared" si="707"/>
        <v>3845000</v>
      </c>
      <c r="AC271" s="117">
        <f t="shared" si="707"/>
        <v>28626528.02</v>
      </c>
      <c r="AD271" s="117">
        <f t="shared" si="707"/>
        <v>0</v>
      </c>
      <c r="AE271" s="117">
        <f t="shared" si="707"/>
        <v>0</v>
      </c>
      <c r="AF271" s="117">
        <f t="shared" si="707"/>
        <v>0</v>
      </c>
    </row>
    <row r="272" spans="1:32" ht="22.5" customHeight="1" x14ac:dyDescent="0.2">
      <c r="A272" s="5">
        <v>1</v>
      </c>
      <c r="B272" s="5">
        <v>3</v>
      </c>
      <c r="C272" s="6" t="s">
        <v>134</v>
      </c>
      <c r="D272" s="6" t="s">
        <v>137</v>
      </c>
      <c r="E272" s="6" t="s">
        <v>137</v>
      </c>
      <c r="F272" s="201" t="s">
        <v>234</v>
      </c>
      <c r="G272" s="202"/>
      <c r="H272" s="44">
        <f t="shared" ref="H272:J272" si="708">SUM(H273)</f>
        <v>0</v>
      </c>
      <c r="I272" s="44">
        <f t="shared" si="708"/>
        <v>13964000</v>
      </c>
      <c r="J272" s="44">
        <f t="shared" si="708"/>
        <v>79030000</v>
      </c>
      <c r="K272" s="44">
        <f>SUM(K273)</f>
        <v>65066000</v>
      </c>
      <c r="L272" s="118">
        <f t="shared" ref="L272:L273" si="709">SUM(K272-M272)</f>
        <v>27490676.560000002</v>
      </c>
      <c r="M272" s="44">
        <f>SUM(O272:AF272)</f>
        <v>37575323.439999998</v>
      </c>
      <c r="N272" s="119">
        <f t="shared" ref="N272:AF272" si="710">SUM(N273)</f>
        <v>0</v>
      </c>
      <c r="O272" s="119">
        <f t="shared" si="710"/>
        <v>0</v>
      </c>
      <c r="P272" s="119">
        <f t="shared" si="710"/>
        <v>0</v>
      </c>
      <c r="Q272" s="41">
        <f t="shared" si="710"/>
        <v>0</v>
      </c>
      <c r="R272" s="119">
        <f t="shared" si="710"/>
        <v>937000</v>
      </c>
      <c r="S272" s="41">
        <f t="shared" si="710"/>
        <v>0</v>
      </c>
      <c r="T272" s="41">
        <f t="shared" si="710"/>
        <v>0</v>
      </c>
      <c r="U272" s="41">
        <f t="shared" si="710"/>
        <v>0</v>
      </c>
      <c r="V272" s="41">
        <f t="shared" si="710"/>
        <v>0</v>
      </c>
      <c r="W272" s="41">
        <f t="shared" si="710"/>
        <v>0</v>
      </c>
      <c r="X272" s="44">
        <f t="shared" si="710"/>
        <v>0</v>
      </c>
      <c r="Y272" s="44">
        <f t="shared" si="710"/>
        <v>0</v>
      </c>
      <c r="Z272" s="119">
        <f t="shared" si="710"/>
        <v>0</v>
      </c>
      <c r="AA272" s="119">
        <f t="shared" si="710"/>
        <v>4166795.42</v>
      </c>
      <c r="AB272" s="119">
        <f t="shared" si="710"/>
        <v>3845000</v>
      </c>
      <c r="AC272" s="119">
        <f t="shared" si="710"/>
        <v>28626528.02</v>
      </c>
      <c r="AD272" s="119">
        <f t="shared" si="710"/>
        <v>0</v>
      </c>
      <c r="AE272" s="119">
        <f t="shared" si="710"/>
        <v>0</v>
      </c>
      <c r="AF272" s="119">
        <f t="shared" si="710"/>
        <v>0</v>
      </c>
    </row>
    <row r="273" spans="1:32" ht="22.5" customHeight="1" x14ac:dyDescent="0.2">
      <c r="A273" s="2">
        <v>1</v>
      </c>
      <c r="B273" s="2">
        <v>3</v>
      </c>
      <c r="C273" s="1" t="s">
        <v>134</v>
      </c>
      <c r="D273" s="1" t="s">
        <v>137</v>
      </c>
      <c r="E273" s="1" t="s">
        <v>137</v>
      </c>
      <c r="F273" s="51" t="s">
        <v>137</v>
      </c>
      <c r="G273" s="52" t="s">
        <v>234</v>
      </c>
      <c r="H273" s="151"/>
      <c r="I273" s="45">
        <v>13964000</v>
      </c>
      <c r="J273" s="45">
        <v>79030000</v>
      </c>
      <c r="K273" s="45">
        <f>SUM(H273-I273+J273)</f>
        <v>65066000</v>
      </c>
      <c r="L273" s="159">
        <f t="shared" si="709"/>
        <v>27490676.560000002</v>
      </c>
      <c r="M273" s="154">
        <f>SUM(N273:AF273)</f>
        <v>37575323.439999998</v>
      </c>
      <c r="N273" s="88"/>
      <c r="O273" s="88"/>
      <c r="P273" s="88"/>
      <c r="Q273" s="155"/>
      <c r="R273" s="103">
        <v>937000</v>
      </c>
      <c r="S273" s="108"/>
      <c r="T273" s="108"/>
      <c r="U273" s="108"/>
      <c r="V273" s="102"/>
      <c r="W273" s="102"/>
      <c r="X273" s="103"/>
      <c r="Y273" s="103"/>
      <c r="Z273" s="103"/>
      <c r="AA273" s="103">
        <v>4166795.42</v>
      </c>
      <c r="AB273" s="103">
        <v>3845000</v>
      </c>
      <c r="AC273" s="103">
        <v>28626528.02</v>
      </c>
      <c r="AD273" s="103"/>
      <c r="AE273" s="103"/>
      <c r="AF273" s="103"/>
    </row>
    <row r="274" spans="1:32" x14ac:dyDescent="0.2">
      <c r="A274" s="197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</row>
    <row r="275" spans="1:32" x14ac:dyDescent="0.2">
      <c r="C275" s="8"/>
      <c r="D275" s="8"/>
      <c r="E275" s="8"/>
      <c r="F275" s="8"/>
      <c r="G275" s="8"/>
      <c r="H275" s="39"/>
      <c r="I275" s="39"/>
      <c r="J275" s="39"/>
      <c r="L275" s="160"/>
    </row>
    <row r="276" spans="1:32" x14ac:dyDescent="0.2">
      <c r="C276" s="8"/>
      <c r="D276" s="8"/>
      <c r="E276" s="8"/>
      <c r="F276" s="8"/>
      <c r="G276" s="8"/>
      <c r="H276" s="39"/>
      <c r="I276" s="39"/>
      <c r="J276" s="39"/>
      <c r="L276" s="160"/>
    </row>
    <row r="277" spans="1:32" x14ac:dyDescent="0.2">
      <c r="C277" s="8"/>
      <c r="D277" s="8"/>
      <c r="E277" s="8"/>
      <c r="F277" s="8"/>
      <c r="G277" s="8"/>
      <c r="H277" s="39"/>
      <c r="I277" s="39"/>
      <c r="J277" s="39"/>
      <c r="L277" s="160"/>
    </row>
    <row r="278" spans="1:32" x14ac:dyDescent="0.2">
      <c r="C278" s="8"/>
      <c r="D278" s="8"/>
      <c r="E278" s="8"/>
      <c r="F278" s="8"/>
      <c r="G278" s="8"/>
      <c r="H278" s="39"/>
      <c r="I278" s="39"/>
      <c r="J278" s="39"/>
      <c r="L278" s="160"/>
    </row>
    <row r="279" spans="1:32" x14ac:dyDescent="0.2">
      <c r="C279" s="8"/>
      <c r="D279" s="8"/>
      <c r="E279" s="8"/>
      <c r="F279" s="8"/>
      <c r="G279" s="8"/>
      <c r="H279" s="39"/>
      <c r="I279" s="39"/>
      <c r="J279" s="39"/>
      <c r="L279" s="160"/>
    </row>
    <row r="280" spans="1:32" x14ac:dyDescent="0.2">
      <c r="C280" s="8"/>
      <c r="D280" s="8"/>
      <c r="E280" s="8"/>
      <c r="F280" s="8"/>
      <c r="G280" s="8"/>
      <c r="H280" s="39"/>
      <c r="I280" s="39"/>
      <c r="J280" s="39"/>
      <c r="L280" s="160"/>
    </row>
    <row r="281" spans="1:32" x14ac:dyDescent="0.2">
      <c r="C281" s="8"/>
      <c r="D281" s="8"/>
      <c r="E281" s="8"/>
      <c r="F281" s="8"/>
      <c r="G281" s="8"/>
      <c r="H281" s="39"/>
      <c r="I281" s="39"/>
      <c r="J281" s="39"/>
      <c r="L281" s="160"/>
    </row>
    <row r="282" spans="1:32" x14ac:dyDescent="0.2">
      <c r="C282" s="8"/>
      <c r="D282" s="8"/>
      <c r="E282" s="8"/>
      <c r="F282" s="8"/>
      <c r="G282" s="8"/>
      <c r="H282" s="39"/>
      <c r="I282" s="39"/>
      <c r="J282" s="39"/>
      <c r="L282" s="160"/>
    </row>
    <row r="283" spans="1:32" x14ac:dyDescent="0.2">
      <c r="C283" s="8"/>
      <c r="D283" s="8"/>
      <c r="E283" s="8"/>
      <c r="F283" s="8"/>
      <c r="G283" s="8"/>
      <c r="H283" s="39"/>
      <c r="I283" s="39"/>
      <c r="J283" s="39"/>
      <c r="L283" s="160"/>
    </row>
    <row r="284" spans="1:32" x14ac:dyDescent="0.2">
      <c r="C284" s="8"/>
      <c r="D284" s="8"/>
      <c r="E284" s="8"/>
      <c r="F284" s="8"/>
      <c r="G284" s="8"/>
      <c r="H284" s="39"/>
      <c r="I284" s="39"/>
      <c r="J284" s="39"/>
      <c r="L284" s="160"/>
    </row>
    <row r="285" spans="1:32" x14ac:dyDescent="0.2">
      <c r="C285" s="8"/>
      <c r="D285" s="8"/>
      <c r="E285" s="8"/>
      <c r="F285" s="8"/>
      <c r="G285" s="8"/>
      <c r="H285" s="39"/>
      <c r="I285" s="39"/>
      <c r="J285" s="39"/>
      <c r="L285" s="160"/>
    </row>
    <row r="286" spans="1:32" x14ac:dyDescent="0.2">
      <c r="C286" s="8"/>
      <c r="D286" s="8"/>
      <c r="E286" s="8"/>
      <c r="F286" s="8"/>
      <c r="G286" s="8"/>
      <c r="H286" s="39"/>
      <c r="I286" s="39"/>
      <c r="J286" s="39"/>
      <c r="L286" s="160"/>
    </row>
    <row r="287" spans="1:32" x14ac:dyDescent="0.2">
      <c r="C287" s="8"/>
      <c r="D287" s="8"/>
      <c r="E287" s="8"/>
      <c r="F287" s="8"/>
      <c r="G287" s="8"/>
      <c r="H287" s="39"/>
      <c r="I287" s="39"/>
      <c r="J287" s="39"/>
      <c r="L287" s="160"/>
    </row>
    <row r="288" spans="1:32" x14ac:dyDescent="0.2">
      <c r="C288" s="8"/>
      <c r="D288" s="8"/>
      <c r="E288" s="8"/>
      <c r="F288" s="8"/>
      <c r="G288" s="8"/>
      <c r="H288" s="39"/>
      <c r="I288" s="39"/>
      <c r="J288" s="39"/>
      <c r="L288" s="160"/>
    </row>
    <row r="289" spans="3:12" x14ac:dyDescent="0.2">
      <c r="C289" s="8"/>
      <c r="D289" s="8"/>
      <c r="E289" s="8"/>
      <c r="F289" s="8"/>
      <c r="G289" s="8"/>
      <c r="H289" s="39"/>
      <c r="I289" s="39"/>
      <c r="J289" s="39"/>
      <c r="L289" s="160"/>
    </row>
    <row r="290" spans="3:12" x14ac:dyDescent="0.2">
      <c r="C290" s="8"/>
      <c r="D290" s="8"/>
      <c r="E290" s="8"/>
      <c r="F290" s="8"/>
      <c r="G290" s="8"/>
      <c r="H290" s="39"/>
      <c r="I290" s="39"/>
      <c r="J290" s="39"/>
      <c r="L290" s="160"/>
    </row>
    <row r="291" spans="3:12" x14ac:dyDescent="0.2">
      <c r="C291" s="8"/>
      <c r="D291" s="8"/>
      <c r="E291" s="8"/>
      <c r="F291" s="8"/>
      <c r="G291" s="8"/>
      <c r="H291" s="39"/>
      <c r="I291" s="39"/>
      <c r="J291" s="39"/>
      <c r="L291" s="160"/>
    </row>
    <row r="292" spans="3:12" x14ac:dyDescent="0.2">
      <c r="C292" s="8"/>
      <c r="D292" s="8"/>
      <c r="E292" s="8"/>
      <c r="F292" s="8"/>
      <c r="G292" s="8"/>
      <c r="H292" s="39"/>
      <c r="I292" s="39"/>
      <c r="J292" s="39"/>
      <c r="L292" s="160"/>
    </row>
    <row r="293" spans="3:12" x14ac:dyDescent="0.2">
      <c r="C293" s="8"/>
      <c r="D293" s="8"/>
      <c r="E293" s="8"/>
      <c r="F293" s="8"/>
      <c r="G293" s="8"/>
      <c r="H293" s="39"/>
      <c r="I293" s="39"/>
      <c r="J293" s="39"/>
      <c r="L293" s="160"/>
    </row>
    <row r="294" spans="3:12" x14ac:dyDescent="0.2">
      <c r="C294" s="8"/>
      <c r="D294" s="8"/>
      <c r="E294" s="8"/>
      <c r="F294" s="8"/>
      <c r="G294" s="8"/>
      <c r="H294" s="39"/>
      <c r="I294" s="39"/>
      <c r="J294" s="39"/>
      <c r="L294" s="160"/>
    </row>
    <row r="295" spans="3:12" x14ac:dyDescent="0.2">
      <c r="C295" s="8"/>
      <c r="D295" s="8"/>
      <c r="E295" s="8"/>
      <c r="F295" s="8"/>
      <c r="G295" s="8"/>
      <c r="H295" s="39"/>
      <c r="I295" s="39"/>
      <c r="J295" s="39"/>
      <c r="L295" s="160"/>
    </row>
    <row r="296" spans="3:12" x14ac:dyDescent="0.2">
      <c r="C296" s="8"/>
      <c r="D296" s="8"/>
      <c r="E296" s="8"/>
      <c r="F296" s="8"/>
      <c r="G296" s="8"/>
      <c r="H296" s="39"/>
      <c r="I296" s="39"/>
      <c r="J296" s="39"/>
      <c r="L296" s="160"/>
    </row>
    <row r="297" spans="3:12" x14ac:dyDescent="0.2">
      <c r="C297" s="8"/>
      <c r="D297" s="8"/>
      <c r="E297" s="8"/>
      <c r="F297" s="8"/>
      <c r="G297" s="8"/>
      <c r="H297" s="39"/>
      <c r="I297" s="39"/>
      <c r="J297" s="39"/>
      <c r="L297" s="160"/>
    </row>
    <row r="298" spans="3:12" x14ac:dyDescent="0.2">
      <c r="C298" s="8"/>
      <c r="D298" s="8"/>
      <c r="E298" s="8"/>
      <c r="F298" s="8"/>
      <c r="G298" s="8"/>
      <c r="H298" s="39"/>
      <c r="I298" s="39"/>
      <c r="J298" s="39"/>
      <c r="L298" s="160"/>
    </row>
    <row r="299" spans="3:12" x14ac:dyDescent="0.2">
      <c r="C299" s="8"/>
      <c r="D299" s="8"/>
      <c r="E299" s="8"/>
      <c r="F299" s="8"/>
      <c r="G299" s="8"/>
      <c r="H299" s="39"/>
      <c r="I299" s="39"/>
      <c r="J299" s="39"/>
      <c r="L299" s="160"/>
    </row>
    <row r="300" spans="3:12" x14ac:dyDescent="0.2">
      <c r="C300" s="8"/>
      <c r="D300" s="8"/>
      <c r="E300" s="8"/>
      <c r="F300" s="8"/>
      <c r="G300" s="8"/>
      <c r="H300" s="39"/>
      <c r="I300" s="39"/>
      <c r="J300" s="39"/>
      <c r="L300" s="160"/>
    </row>
    <row r="301" spans="3:12" x14ac:dyDescent="0.2">
      <c r="C301" s="8"/>
      <c r="D301" s="8"/>
      <c r="E301" s="8"/>
      <c r="F301" s="8"/>
      <c r="G301" s="8"/>
      <c r="H301" s="39"/>
      <c r="I301" s="39"/>
      <c r="J301" s="39"/>
      <c r="L301" s="160"/>
    </row>
    <row r="302" spans="3:12" x14ac:dyDescent="0.2">
      <c r="C302" s="8"/>
      <c r="D302" s="8"/>
      <c r="E302" s="8"/>
      <c r="F302" s="8"/>
      <c r="G302" s="8"/>
      <c r="H302" s="39"/>
      <c r="I302" s="39"/>
      <c r="J302" s="39"/>
      <c r="L302" s="160"/>
    </row>
    <row r="303" spans="3:12" x14ac:dyDescent="0.2">
      <c r="C303" s="8"/>
      <c r="D303" s="8"/>
      <c r="E303" s="8"/>
      <c r="F303" s="8"/>
      <c r="G303" s="8"/>
      <c r="H303" s="39"/>
      <c r="I303" s="39"/>
      <c r="J303" s="39"/>
      <c r="L303" s="160"/>
    </row>
    <row r="304" spans="3:12" x14ac:dyDescent="0.2">
      <c r="C304" s="8"/>
      <c r="D304" s="8"/>
      <c r="E304" s="8"/>
      <c r="F304" s="8"/>
      <c r="G304" s="8"/>
      <c r="H304" s="39"/>
      <c r="I304" s="39"/>
      <c r="J304" s="39"/>
      <c r="L304" s="160"/>
    </row>
    <row r="305" spans="3:12" x14ac:dyDescent="0.2">
      <c r="C305" s="8"/>
      <c r="D305" s="8"/>
      <c r="E305" s="8"/>
      <c r="F305" s="8"/>
      <c r="G305" s="8"/>
      <c r="H305" s="39"/>
      <c r="I305" s="39"/>
      <c r="J305" s="39"/>
      <c r="L305" s="160"/>
    </row>
    <row r="306" spans="3:12" x14ac:dyDescent="0.2">
      <c r="C306" s="8"/>
      <c r="D306" s="8"/>
      <c r="E306" s="8"/>
      <c r="F306" s="8"/>
      <c r="G306" s="8"/>
      <c r="H306" s="39"/>
      <c r="I306" s="39"/>
      <c r="J306" s="39"/>
      <c r="L306" s="160"/>
    </row>
    <row r="307" spans="3:12" x14ac:dyDescent="0.2">
      <c r="C307" s="8"/>
      <c r="D307" s="8"/>
      <c r="E307" s="8"/>
      <c r="F307" s="8"/>
      <c r="G307" s="8"/>
      <c r="H307" s="39"/>
      <c r="I307" s="39"/>
      <c r="J307" s="39"/>
      <c r="L307" s="160"/>
    </row>
    <row r="308" spans="3:12" x14ac:dyDescent="0.2">
      <c r="C308" s="8"/>
      <c r="D308" s="8"/>
      <c r="E308" s="8"/>
      <c r="F308" s="8"/>
      <c r="G308" s="8"/>
      <c r="H308" s="39"/>
      <c r="I308" s="39"/>
      <c r="J308" s="39"/>
      <c r="L308" s="160"/>
    </row>
    <row r="309" spans="3:12" x14ac:dyDescent="0.2">
      <c r="C309" s="8"/>
      <c r="D309" s="8"/>
      <c r="E309" s="8"/>
      <c r="F309" s="8"/>
      <c r="G309" s="8"/>
      <c r="H309" s="39"/>
      <c r="I309" s="39"/>
      <c r="J309" s="39"/>
      <c r="L309" s="160"/>
    </row>
    <row r="310" spans="3:12" x14ac:dyDescent="0.2">
      <c r="C310" s="8"/>
      <c r="D310" s="8"/>
      <c r="E310" s="8"/>
      <c r="F310" s="8"/>
      <c r="G310" s="8"/>
      <c r="H310" s="39"/>
      <c r="I310" s="39"/>
      <c r="J310" s="39"/>
      <c r="L310" s="160"/>
    </row>
    <row r="311" spans="3:12" x14ac:dyDescent="0.2">
      <c r="C311" s="8"/>
      <c r="D311" s="8"/>
      <c r="E311" s="8"/>
      <c r="F311" s="8"/>
      <c r="G311" s="8"/>
      <c r="H311" s="39"/>
      <c r="I311" s="39"/>
      <c r="J311" s="39"/>
      <c r="L311" s="160"/>
    </row>
    <row r="312" spans="3:12" x14ac:dyDescent="0.2">
      <c r="C312" s="8"/>
      <c r="D312" s="8"/>
      <c r="E312" s="8"/>
      <c r="F312" s="8"/>
      <c r="G312" s="8"/>
      <c r="H312" s="39"/>
      <c r="I312" s="39"/>
      <c r="J312" s="39"/>
      <c r="L312" s="160"/>
    </row>
    <row r="313" spans="3:12" x14ac:dyDescent="0.2">
      <c r="C313" s="8"/>
      <c r="D313" s="8"/>
      <c r="E313" s="8"/>
      <c r="F313" s="8"/>
      <c r="G313" s="8"/>
      <c r="H313" s="39"/>
      <c r="I313" s="39"/>
      <c r="J313" s="39"/>
      <c r="L313" s="160"/>
    </row>
    <row r="314" spans="3:12" x14ac:dyDescent="0.2">
      <c r="C314" s="8"/>
      <c r="D314" s="8"/>
      <c r="E314" s="8"/>
      <c r="F314" s="8"/>
      <c r="G314" s="8"/>
      <c r="H314" s="39"/>
      <c r="I314" s="39"/>
      <c r="J314" s="39"/>
      <c r="L314" s="160"/>
    </row>
    <row r="315" spans="3:12" x14ac:dyDescent="0.2">
      <c r="C315" s="8"/>
      <c r="D315" s="8"/>
      <c r="E315" s="8"/>
      <c r="F315" s="8"/>
      <c r="G315" s="8"/>
      <c r="H315" s="39"/>
      <c r="I315" s="39"/>
      <c r="J315" s="39"/>
      <c r="L315" s="160"/>
    </row>
    <row r="316" spans="3:12" x14ac:dyDescent="0.2">
      <c r="C316" s="8"/>
      <c r="D316" s="8"/>
      <c r="E316" s="8"/>
      <c r="F316" s="8"/>
      <c r="G316" s="8"/>
      <c r="H316" s="39"/>
      <c r="I316" s="39"/>
      <c r="J316" s="39"/>
      <c r="L316" s="160"/>
    </row>
    <row r="317" spans="3:12" x14ac:dyDescent="0.2">
      <c r="C317" s="8"/>
      <c r="D317" s="8"/>
      <c r="E317" s="8"/>
      <c r="F317" s="8"/>
      <c r="G317" s="8"/>
      <c r="H317" s="39"/>
      <c r="I317" s="39"/>
      <c r="J317" s="39"/>
      <c r="L317" s="160"/>
    </row>
    <row r="318" spans="3:12" x14ac:dyDescent="0.2">
      <c r="C318" s="8"/>
      <c r="D318" s="8"/>
      <c r="E318" s="8"/>
      <c r="F318" s="8"/>
      <c r="G318" s="8"/>
      <c r="H318" s="39"/>
      <c r="I318" s="39"/>
      <c r="J318" s="39"/>
      <c r="L318" s="160"/>
    </row>
    <row r="319" spans="3:12" x14ac:dyDescent="0.2">
      <c r="C319" s="8"/>
      <c r="D319" s="8"/>
      <c r="E319" s="8"/>
      <c r="F319" s="8"/>
      <c r="G319" s="8"/>
      <c r="H319" s="39"/>
      <c r="I319" s="39"/>
      <c r="J319" s="39"/>
      <c r="L319" s="160"/>
    </row>
    <row r="320" spans="3:12" x14ac:dyDescent="0.2">
      <c r="C320" s="8"/>
      <c r="D320" s="8"/>
      <c r="E320" s="8"/>
      <c r="F320" s="8"/>
      <c r="G320" s="8"/>
      <c r="H320" s="39"/>
      <c r="I320" s="39"/>
      <c r="J320" s="39"/>
      <c r="L320" s="160"/>
    </row>
    <row r="321" spans="3:12" x14ac:dyDescent="0.2">
      <c r="C321" s="8"/>
      <c r="D321" s="8"/>
      <c r="E321" s="8"/>
      <c r="F321" s="8"/>
      <c r="G321" s="8"/>
      <c r="H321" s="39"/>
      <c r="I321" s="39"/>
      <c r="J321" s="39"/>
      <c r="L321" s="160"/>
    </row>
    <row r="322" spans="3:12" x14ac:dyDescent="0.2">
      <c r="C322" s="8"/>
      <c r="D322" s="8"/>
      <c r="E322" s="8"/>
      <c r="F322" s="8"/>
      <c r="G322" s="8"/>
      <c r="H322" s="39"/>
      <c r="I322" s="39"/>
      <c r="J322" s="39"/>
      <c r="L322" s="160"/>
    </row>
    <row r="323" spans="3:12" x14ac:dyDescent="0.2">
      <c r="C323" s="8"/>
      <c r="D323" s="8"/>
      <c r="E323" s="8"/>
      <c r="F323" s="8"/>
      <c r="G323" s="8"/>
      <c r="H323" s="39"/>
      <c r="I323" s="39"/>
      <c r="J323" s="39"/>
      <c r="L323" s="160"/>
    </row>
    <row r="324" spans="3:12" x14ac:dyDescent="0.2">
      <c r="C324" s="8"/>
      <c r="D324" s="8"/>
      <c r="E324" s="8"/>
      <c r="F324" s="8"/>
      <c r="G324" s="8"/>
      <c r="H324" s="39"/>
      <c r="I324" s="39"/>
      <c r="J324" s="39"/>
      <c r="L324" s="160"/>
    </row>
    <row r="325" spans="3:12" x14ac:dyDescent="0.2">
      <c r="C325" s="8"/>
      <c r="D325" s="8"/>
      <c r="E325" s="8"/>
      <c r="F325" s="8"/>
      <c r="G325" s="8"/>
      <c r="H325" s="39"/>
      <c r="I325" s="39"/>
      <c r="J325" s="39"/>
      <c r="L325" s="160"/>
    </row>
    <row r="326" spans="3:12" x14ac:dyDescent="0.2">
      <c r="C326" s="8"/>
      <c r="D326" s="8"/>
      <c r="E326" s="8"/>
      <c r="F326" s="8"/>
      <c r="G326" s="8"/>
      <c r="H326" s="39"/>
      <c r="I326" s="39"/>
      <c r="J326" s="39"/>
      <c r="L326" s="160"/>
    </row>
    <row r="327" spans="3:12" x14ac:dyDescent="0.2">
      <c r="C327" s="8"/>
      <c r="D327" s="8"/>
      <c r="E327" s="8"/>
      <c r="F327" s="8"/>
      <c r="G327" s="8"/>
      <c r="H327" s="39"/>
      <c r="I327" s="39"/>
      <c r="J327" s="39"/>
      <c r="L327" s="160"/>
    </row>
    <row r="328" spans="3:12" x14ac:dyDescent="0.2">
      <c r="C328" s="8"/>
      <c r="D328" s="8"/>
      <c r="E328" s="8"/>
      <c r="F328" s="8"/>
      <c r="G328" s="8"/>
      <c r="H328" s="39"/>
      <c r="I328" s="39"/>
      <c r="J328" s="39"/>
      <c r="L328" s="160"/>
    </row>
    <row r="329" spans="3:12" x14ac:dyDescent="0.2">
      <c r="C329" s="8"/>
      <c r="D329" s="8"/>
      <c r="E329" s="8"/>
      <c r="F329" s="8"/>
      <c r="G329" s="8"/>
      <c r="H329" s="39"/>
      <c r="I329" s="39"/>
      <c r="J329" s="39"/>
      <c r="L329" s="160"/>
    </row>
    <row r="330" spans="3:12" x14ac:dyDescent="0.2">
      <c r="C330" s="8"/>
      <c r="D330" s="8"/>
      <c r="E330" s="8"/>
      <c r="F330" s="8"/>
      <c r="G330" s="8"/>
      <c r="H330" s="39"/>
      <c r="I330" s="39"/>
      <c r="J330" s="39"/>
      <c r="L330" s="160"/>
    </row>
    <row r="331" spans="3:12" x14ac:dyDescent="0.2">
      <c r="C331" s="8"/>
      <c r="D331" s="8"/>
      <c r="E331" s="8"/>
      <c r="F331" s="8"/>
      <c r="G331" s="8"/>
      <c r="H331" s="39"/>
      <c r="I331" s="39"/>
      <c r="J331" s="39"/>
      <c r="L331" s="160"/>
    </row>
    <row r="332" spans="3:12" x14ac:dyDescent="0.2">
      <c r="C332" s="8"/>
      <c r="D332" s="8"/>
      <c r="E332" s="8"/>
      <c r="F332" s="8"/>
      <c r="G332" s="8"/>
      <c r="H332" s="39"/>
      <c r="I332" s="39"/>
      <c r="J332" s="39"/>
      <c r="L332" s="160"/>
    </row>
    <row r="333" spans="3:12" x14ac:dyDescent="0.2">
      <c r="C333" s="8"/>
      <c r="D333" s="8"/>
      <c r="E333" s="8"/>
      <c r="F333" s="8"/>
      <c r="G333" s="8"/>
      <c r="H333" s="39"/>
      <c r="I333" s="39"/>
      <c r="J333" s="39"/>
      <c r="L333" s="160"/>
    </row>
    <row r="334" spans="3:12" x14ac:dyDescent="0.2">
      <c r="C334" s="8"/>
      <c r="D334" s="8"/>
      <c r="E334" s="8"/>
      <c r="F334" s="8"/>
      <c r="G334" s="8"/>
      <c r="H334" s="39"/>
      <c r="I334" s="39"/>
      <c r="J334" s="39"/>
      <c r="L334" s="160"/>
    </row>
    <row r="335" spans="3:12" x14ac:dyDescent="0.2">
      <c r="C335" s="8"/>
      <c r="D335" s="8"/>
      <c r="E335" s="8"/>
      <c r="F335" s="8"/>
      <c r="G335" s="8"/>
      <c r="H335" s="39"/>
      <c r="I335" s="39"/>
      <c r="J335" s="39"/>
      <c r="L335" s="160"/>
    </row>
    <row r="336" spans="3:12" x14ac:dyDescent="0.2">
      <c r="C336" s="8"/>
      <c r="D336" s="8"/>
      <c r="E336" s="8"/>
      <c r="F336" s="8"/>
      <c r="G336" s="8"/>
      <c r="H336" s="39"/>
      <c r="I336" s="39"/>
      <c r="J336" s="39"/>
      <c r="L336" s="160"/>
    </row>
    <row r="337" spans="3:12" x14ac:dyDescent="0.2">
      <c r="C337" s="8"/>
      <c r="D337" s="8"/>
      <c r="E337" s="8"/>
      <c r="F337" s="8"/>
      <c r="G337" s="8"/>
      <c r="H337" s="39"/>
      <c r="I337" s="39"/>
      <c r="J337" s="39"/>
      <c r="L337" s="160"/>
    </row>
    <row r="338" spans="3:12" x14ac:dyDescent="0.2">
      <c r="C338" s="8"/>
      <c r="D338" s="8"/>
      <c r="E338" s="8"/>
      <c r="F338" s="8"/>
      <c r="G338" s="8"/>
      <c r="H338" s="39"/>
      <c r="I338" s="39"/>
      <c r="J338" s="39"/>
      <c r="L338" s="160"/>
    </row>
    <row r="339" spans="3:12" x14ac:dyDescent="0.2">
      <c r="C339" s="8"/>
      <c r="D339" s="8"/>
      <c r="E339" s="8"/>
      <c r="F339" s="8"/>
      <c r="G339" s="8"/>
      <c r="H339" s="39"/>
      <c r="I339" s="39"/>
      <c r="J339" s="39"/>
      <c r="L339" s="160"/>
    </row>
    <row r="340" spans="3:12" x14ac:dyDescent="0.2">
      <c r="C340" s="8"/>
      <c r="D340" s="8"/>
      <c r="E340" s="8"/>
      <c r="F340" s="8"/>
      <c r="G340" s="8"/>
      <c r="H340" s="39"/>
      <c r="I340" s="39"/>
      <c r="J340" s="39"/>
      <c r="L340" s="160"/>
    </row>
    <row r="341" spans="3:12" x14ac:dyDescent="0.2">
      <c r="C341" s="8"/>
      <c r="D341" s="8"/>
      <c r="E341" s="8"/>
      <c r="F341" s="8"/>
      <c r="G341" s="8"/>
      <c r="H341" s="39"/>
      <c r="I341" s="39"/>
      <c r="J341" s="39"/>
      <c r="L341" s="160"/>
    </row>
    <row r="342" spans="3:12" x14ac:dyDescent="0.2">
      <c r="C342" s="8"/>
      <c r="D342" s="8"/>
      <c r="E342" s="8"/>
      <c r="F342" s="8"/>
      <c r="G342" s="8"/>
      <c r="H342" s="39"/>
      <c r="I342" s="39"/>
      <c r="J342" s="39"/>
      <c r="L342" s="160"/>
    </row>
    <row r="343" spans="3:12" x14ac:dyDescent="0.2">
      <c r="C343" s="8"/>
      <c r="D343" s="8"/>
      <c r="E343" s="8"/>
      <c r="F343" s="8"/>
      <c r="G343" s="8"/>
      <c r="H343" s="39"/>
      <c r="I343" s="39"/>
      <c r="J343" s="39"/>
      <c r="L343" s="160"/>
    </row>
    <row r="344" spans="3:12" x14ac:dyDescent="0.2">
      <c r="C344" s="8"/>
      <c r="D344" s="8"/>
      <c r="E344" s="8"/>
      <c r="F344" s="8"/>
      <c r="G344" s="8"/>
      <c r="H344" s="39"/>
      <c r="I344" s="39"/>
      <c r="J344" s="39"/>
      <c r="L344" s="160"/>
    </row>
    <row r="345" spans="3:12" x14ac:dyDescent="0.2">
      <c r="C345" s="8"/>
      <c r="D345" s="8"/>
      <c r="E345" s="8"/>
      <c r="F345" s="8"/>
      <c r="G345" s="8"/>
      <c r="H345" s="39"/>
      <c r="I345" s="39"/>
      <c r="J345" s="39"/>
      <c r="L345" s="160"/>
    </row>
    <row r="346" spans="3:12" x14ac:dyDescent="0.2">
      <c r="C346" s="8"/>
      <c r="D346" s="8"/>
      <c r="E346" s="8"/>
      <c r="F346" s="8"/>
      <c r="G346" s="8"/>
      <c r="H346" s="39"/>
      <c r="I346" s="39"/>
      <c r="J346" s="39"/>
      <c r="L346" s="160"/>
    </row>
    <row r="347" spans="3:12" x14ac:dyDescent="0.2">
      <c r="C347" s="8"/>
      <c r="D347" s="8"/>
      <c r="E347" s="8"/>
      <c r="F347" s="8"/>
      <c r="G347" s="8"/>
      <c r="H347" s="39"/>
      <c r="I347" s="39"/>
      <c r="J347" s="39"/>
      <c r="L347" s="160"/>
    </row>
    <row r="348" spans="3:12" x14ac:dyDescent="0.2">
      <c r="C348" s="8"/>
      <c r="D348" s="8"/>
      <c r="E348" s="8"/>
      <c r="F348" s="8"/>
      <c r="G348" s="8"/>
      <c r="H348" s="39"/>
      <c r="I348" s="39"/>
      <c r="J348" s="39"/>
      <c r="L348" s="160"/>
    </row>
    <row r="349" spans="3:12" x14ac:dyDescent="0.2">
      <c r="C349" s="8"/>
      <c r="D349" s="8"/>
      <c r="E349" s="8"/>
      <c r="F349" s="8"/>
      <c r="G349" s="8"/>
      <c r="H349" s="39"/>
      <c r="I349" s="39"/>
      <c r="J349" s="39"/>
      <c r="L349" s="160"/>
    </row>
    <row r="350" spans="3:12" x14ac:dyDescent="0.2">
      <c r="C350" s="8"/>
      <c r="D350" s="8"/>
      <c r="E350" s="8"/>
      <c r="F350" s="8"/>
      <c r="G350" s="8"/>
      <c r="H350" s="39"/>
      <c r="I350" s="39"/>
      <c r="J350" s="39"/>
      <c r="L350" s="160"/>
    </row>
    <row r="351" spans="3:12" x14ac:dyDescent="0.2">
      <c r="C351" s="8"/>
      <c r="D351" s="8"/>
      <c r="E351" s="8"/>
      <c r="F351" s="8"/>
      <c r="G351" s="8"/>
      <c r="H351" s="39"/>
      <c r="I351" s="39"/>
      <c r="J351" s="39"/>
      <c r="L351" s="160"/>
    </row>
    <row r="352" spans="3:12" x14ac:dyDescent="0.2">
      <c r="C352" s="8"/>
      <c r="D352" s="8"/>
      <c r="E352" s="8"/>
      <c r="F352" s="8"/>
      <c r="G352" s="8"/>
      <c r="H352" s="39"/>
      <c r="I352" s="39"/>
      <c r="J352" s="39"/>
      <c r="L352" s="160"/>
    </row>
    <row r="353" spans="3:12" x14ac:dyDescent="0.2">
      <c r="C353" s="8"/>
      <c r="D353" s="8"/>
      <c r="E353" s="8"/>
      <c r="F353" s="8"/>
      <c r="G353" s="8"/>
      <c r="H353" s="39"/>
      <c r="I353" s="39"/>
      <c r="J353" s="39"/>
      <c r="L353" s="160"/>
    </row>
    <row r="354" spans="3:12" x14ac:dyDescent="0.2">
      <c r="C354" s="8"/>
      <c r="D354" s="8"/>
      <c r="E354" s="8"/>
      <c r="F354" s="8"/>
      <c r="G354" s="8"/>
      <c r="H354" s="39"/>
      <c r="I354" s="39"/>
      <c r="J354" s="39"/>
      <c r="L354" s="160"/>
    </row>
    <row r="355" spans="3:12" x14ac:dyDescent="0.2">
      <c r="C355" s="8"/>
      <c r="D355" s="8"/>
      <c r="E355" s="8"/>
      <c r="F355" s="8"/>
      <c r="G355" s="8"/>
      <c r="H355" s="39"/>
      <c r="I355" s="39"/>
      <c r="J355" s="39"/>
      <c r="L355" s="160"/>
    </row>
    <row r="356" spans="3:12" x14ac:dyDescent="0.2">
      <c r="C356" s="8"/>
      <c r="D356" s="8"/>
      <c r="E356" s="8"/>
      <c r="F356" s="8"/>
      <c r="G356" s="8"/>
      <c r="H356" s="39"/>
      <c r="I356" s="39"/>
      <c r="J356" s="39"/>
      <c r="L356" s="160"/>
    </row>
    <row r="357" spans="3:12" x14ac:dyDescent="0.2">
      <c r="C357" s="8"/>
      <c r="D357" s="8"/>
      <c r="E357" s="8"/>
      <c r="F357" s="8"/>
      <c r="G357" s="8"/>
      <c r="H357" s="39"/>
      <c r="I357" s="39"/>
      <c r="J357" s="39"/>
      <c r="L357" s="160"/>
    </row>
    <row r="358" spans="3:12" x14ac:dyDescent="0.2">
      <c r="C358" s="8"/>
      <c r="D358" s="8"/>
      <c r="E358" s="8"/>
      <c r="F358" s="8"/>
      <c r="G358" s="8"/>
      <c r="H358" s="39"/>
      <c r="I358" s="39"/>
      <c r="J358" s="39"/>
      <c r="L358" s="160"/>
    </row>
    <row r="359" spans="3:12" x14ac:dyDescent="0.2">
      <c r="C359" s="8"/>
      <c r="D359" s="8"/>
      <c r="E359" s="8"/>
      <c r="F359" s="8"/>
      <c r="G359" s="8"/>
      <c r="H359" s="39"/>
      <c r="I359" s="39"/>
      <c r="J359" s="39"/>
      <c r="L359" s="160"/>
    </row>
    <row r="360" spans="3:12" x14ac:dyDescent="0.2">
      <c r="C360" s="8"/>
      <c r="D360" s="8"/>
      <c r="E360" s="8"/>
      <c r="F360" s="8"/>
      <c r="G360" s="8"/>
      <c r="H360" s="39"/>
      <c r="I360" s="39"/>
      <c r="J360" s="39"/>
      <c r="L360" s="160"/>
    </row>
    <row r="361" spans="3:12" x14ac:dyDescent="0.2">
      <c r="C361" s="8"/>
      <c r="D361" s="8"/>
      <c r="E361" s="8"/>
      <c r="F361" s="8"/>
      <c r="G361" s="8"/>
      <c r="H361" s="39"/>
      <c r="I361" s="39"/>
      <c r="J361" s="39"/>
      <c r="L361" s="160"/>
    </row>
    <row r="362" spans="3:12" x14ac:dyDescent="0.2">
      <c r="C362" s="8"/>
      <c r="D362" s="8"/>
      <c r="E362" s="8"/>
      <c r="F362" s="8"/>
      <c r="G362" s="8"/>
      <c r="H362" s="39"/>
      <c r="I362" s="39"/>
      <c r="J362" s="39"/>
      <c r="L362" s="160"/>
    </row>
    <row r="363" spans="3:12" x14ac:dyDescent="0.2">
      <c r="C363" s="8"/>
      <c r="D363" s="8"/>
      <c r="E363" s="8"/>
      <c r="F363" s="8"/>
      <c r="G363" s="8"/>
      <c r="H363" s="39"/>
      <c r="I363" s="39"/>
      <c r="J363" s="39"/>
      <c r="L363" s="160"/>
    </row>
    <row r="364" spans="3:12" x14ac:dyDescent="0.2">
      <c r="C364" s="8"/>
      <c r="D364" s="8"/>
      <c r="E364" s="8"/>
      <c r="F364" s="8"/>
      <c r="G364" s="8"/>
      <c r="H364" s="39"/>
      <c r="I364" s="39"/>
      <c r="J364" s="39"/>
      <c r="L364" s="160"/>
    </row>
    <row r="365" spans="3:12" x14ac:dyDescent="0.2">
      <c r="C365" s="8"/>
      <c r="D365" s="8"/>
      <c r="E365" s="8"/>
      <c r="F365" s="8"/>
      <c r="G365" s="8"/>
      <c r="H365" s="39"/>
      <c r="I365" s="39"/>
      <c r="J365" s="39"/>
      <c r="L365" s="160"/>
    </row>
    <row r="366" spans="3:12" x14ac:dyDescent="0.2">
      <c r="C366" s="8"/>
      <c r="D366" s="8"/>
      <c r="E366" s="8"/>
      <c r="F366" s="8"/>
      <c r="G366" s="8"/>
      <c r="H366" s="39"/>
      <c r="I366" s="39"/>
      <c r="J366" s="39"/>
      <c r="L366" s="160"/>
    </row>
    <row r="367" spans="3:12" x14ac:dyDescent="0.2">
      <c r="C367" s="8"/>
      <c r="D367" s="8"/>
      <c r="E367" s="8"/>
      <c r="F367" s="8"/>
      <c r="G367" s="8"/>
      <c r="H367" s="39"/>
      <c r="I367" s="39"/>
      <c r="J367" s="39"/>
      <c r="L367" s="160"/>
    </row>
    <row r="368" spans="3:12" x14ac:dyDescent="0.2">
      <c r="C368" s="8"/>
      <c r="D368" s="8"/>
      <c r="E368" s="8"/>
      <c r="F368" s="8"/>
      <c r="G368" s="8"/>
      <c r="H368" s="39"/>
      <c r="I368" s="39"/>
      <c r="J368" s="39"/>
      <c r="L368" s="160"/>
    </row>
    <row r="369" spans="3:12" x14ac:dyDescent="0.2">
      <c r="C369" s="8"/>
      <c r="D369" s="8"/>
      <c r="E369" s="8"/>
      <c r="F369" s="8"/>
      <c r="G369" s="8"/>
      <c r="H369" s="39"/>
      <c r="I369" s="39"/>
      <c r="J369" s="39"/>
      <c r="L369" s="160"/>
    </row>
    <row r="370" spans="3:12" x14ac:dyDescent="0.2">
      <c r="C370" s="8"/>
      <c r="D370" s="8"/>
      <c r="E370" s="8"/>
      <c r="F370" s="8"/>
      <c r="G370" s="8"/>
      <c r="H370" s="39"/>
      <c r="I370" s="39"/>
      <c r="J370" s="39"/>
      <c r="L370" s="160"/>
    </row>
    <row r="371" spans="3:12" x14ac:dyDescent="0.2">
      <c r="C371" s="8"/>
      <c r="D371" s="8"/>
      <c r="E371" s="8"/>
      <c r="F371" s="8"/>
      <c r="G371" s="8"/>
      <c r="H371" s="39"/>
      <c r="I371" s="39"/>
      <c r="J371" s="39"/>
      <c r="L371" s="160"/>
    </row>
    <row r="372" spans="3:12" x14ac:dyDescent="0.2">
      <c r="C372" s="8"/>
      <c r="D372" s="8"/>
      <c r="E372" s="8"/>
      <c r="F372" s="8"/>
      <c r="G372" s="8"/>
      <c r="H372" s="39"/>
      <c r="I372" s="39"/>
      <c r="J372" s="39"/>
      <c r="L372" s="160"/>
    </row>
    <row r="373" spans="3:12" x14ac:dyDescent="0.2">
      <c r="C373" s="8"/>
      <c r="D373" s="8"/>
      <c r="E373" s="8"/>
      <c r="F373" s="8"/>
      <c r="G373" s="8"/>
      <c r="H373" s="39"/>
      <c r="I373" s="39"/>
      <c r="J373" s="39"/>
      <c r="L373" s="160"/>
    </row>
    <row r="374" spans="3:12" x14ac:dyDescent="0.2">
      <c r="C374" s="8"/>
      <c r="D374" s="8"/>
      <c r="E374" s="8"/>
      <c r="F374" s="8"/>
      <c r="G374" s="8"/>
      <c r="H374" s="39"/>
      <c r="I374" s="39"/>
      <c r="J374" s="39"/>
      <c r="L374" s="160"/>
    </row>
    <row r="375" spans="3:12" x14ac:dyDescent="0.2">
      <c r="C375" s="8"/>
      <c r="D375" s="8"/>
      <c r="E375" s="8"/>
      <c r="F375" s="8"/>
      <c r="G375" s="8"/>
      <c r="H375" s="39"/>
      <c r="I375" s="39"/>
      <c r="J375" s="39"/>
      <c r="L375" s="160"/>
    </row>
    <row r="376" spans="3:12" x14ac:dyDescent="0.2">
      <c r="C376" s="8"/>
      <c r="D376" s="8"/>
      <c r="E376" s="8"/>
      <c r="F376" s="8"/>
      <c r="G376" s="8"/>
      <c r="H376" s="39"/>
      <c r="I376" s="39"/>
      <c r="J376" s="39"/>
      <c r="L376" s="160"/>
    </row>
    <row r="377" spans="3:12" x14ac:dyDescent="0.2">
      <c r="C377" s="8"/>
      <c r="D377" s="8"/>
      <c r="E377" s="8"/>
      <c r="F377" s="8"/>
      <c r="G377" s="8"/>
      <c r="H377" s="39"/>
      <c r="I377" s="39"/>
      <c r="J377" s="39"/>
      <c r="L377" s="160"/>
    </row>
    <row r="378" spans="3:12" x14ac:dyDescent="0.2">
      <c r="C378" s="8"/>
      <c r="D378" s="8"/>
      <c r="E378" s="8"/>
      <c r="F378" s="8"/>
      <c r="G378" s="8"/>
      <c r="H378" s="39"/>
      <c r="I378" s="39"/>
      <c r="J378" s="39"/>
      <c r="L378" s="160"/>
    </row>
    <row r="379" spans="3:12" x14ac:dyDescent="0.2">
      <c r="C379" s="8"/>
      <c r="D379" s="8"/>
      <c r="E379" s="8"/>
      <c r="F379" s="8"/>
      <c r="G379" s="8"/>
      <c r="H379" s="39"/>
      <c r="I379" s="39"/>
      <c r="J379" s="39"/>
      <c r="L379" s="160"/>
    </row>
    <row r="380" spans="3:12" x14ac:dyDescent="0.2">
      <c r="C380" s="8"/>
      <c r="D380" s="8"/>
      <c r="E380" s="8"/>
      <c r="F380" s="8"/>
      <c r="G380" s="8"/>
      <c r="H380" s="39"/>
      <c r="I380" s="39"/>
      <c r="J380" s="39"/>
      <c r="L380" s="160"/>
    </row>
    <row r="381" spans="3:12" x14ac:dyDescent="0.2">
      <c r="C381" s="8"/>
      <c r="D381" s="8"/>
      <c r="E381" s="8"/>
      <c r="F381" s="8"/>
      <c r="G381" s="8"/>
      <c r="H381" s="39"/>
      <c r="I381" s="39"/>
      <c r="J381" s="39"/>
      <c r="L381" s="160"/>
    </row>
    <row r="382" spans="3:12" x14ac:dyDescent="0.2">
      <c r="C382" s="8"/>
      <c r="D382" s="8"/>
      <c r="E382" s="8"/>
      <c r="F382" s="8"/>
      <c r="G382" s="8"/>
      <c r="H382" s="39"/>
      <c r="I382" s="39"/>
      <c r="J382" s="39"/>
      <c r="L382" s="160"/>
    </row>
    <row r="383" spans="3:12" x14ac:dyDescent="0.2">
      <c r="C383" s="8"/>
      <c r="D383" s="8"/>
      <c r="E383" s="8"/>
      <c r="F383" s="8"/>
      <c r="G383" s="8"/>
      <c r="H383" s="39"/>
      <c r="I383" s="39"/>
      <c r="J383" s="39"/>
      <c r="L383" s="160"/>
    </row>
    <row r="384" spans="3:12" x14ac:dyDescent="0.2">
      <c r="C384" s="8"/>
      <c r="D384" s="8"/>
      <c r="E384" s="8"/>
      <c r="F384" s="8"/>
      <c r="G384" s="8"/>
      <c r="H384" s="39"/>
      <c r="I384" s="39"/>
      <c r="J384" s="39"/>
      <c r="L384" s="160"/>
    </row>
    <row r="385" spans="3:12" x14ac:dyDescent="0.2">
      <c r="C385" s="8"/>
      <c r="D385" s="8"/>
      <c r="E385" s="8"/>
      <c r="F385" s="8"/>
      <c r="G385" s="8"/>
      <c r="H385" s="39"/>
      <c r="I385" s="39"/>
      <c r="J385" s="39"/>
      <c r="L385" s="160"/>
    </row>
    <row r="386" spans="3:12" x14ac:dyDescent="0.2">
      <c r="C386" s="8"/>
      <c r="D386" s="8"/>
      <c r="E386" s="8"/>
      <c r="F386" s="8"/>
      <c r="G386" s="8"/>
      <c r="H386" s="39"/>
      <c r="I386" s="39"/>
      <c r="J386" s="39"/>
      <c r="L386" s="160"/>
    </row>
    <row r="387" spans="3:12" x14ac:dyDescent="0.2">
      <c r="C387" s="8"/>
      <c r="D387" s="8"/>
      <c r="E387" s="8"/>
      <c r="F387" s="8"/>
      <c r="G387" s="8"/>
      <c r="H387" s="39"/>
      <c r="I387" s="39"/>
      <c r="J387" s="39"/>
      <c r="L387" s="160"/>
    </row>
    <row r="388" spans="3:12" x14ac:dyDescent="0.2">
      <c r="C388" s="8"/>
      <c r="D388" s="8"/>
      <c r="E388" s="8"/>
      <c r="F388" s="8"/>
      <c r="G388" s="8"/>
      <c r="H388" s="39"/>
      <c r="I388" s="39"/>
      <c r="J388" s="39"/>
      <c r="L388" s="160"/>
    </row>
    <row r="389" spans="3:12" x14ac:dyDescent="0.2">
      <c r="C389" s="8"/>
      <c r="D389" s="8"/>
      <c r="E389" s="8"/>
      <c r="F389" s="8"/>
      <c r="G389" s="8"/>
      <c r="H389" s="39"/>
      <c r="I389" s="39"/>
      <c r="J389" s="39"/>
      <c r="L389" s="160"/>
    </row>
    <row r="390" spans="3:12" x14ac:dyDescent="0.2">
      <c r="C390" s="8"/>
      <c r="D390" s="8"/>
      <c r="E390" s="8"/>
      <c r="F390" s="8"/>
      <c r="G390" s="8"/>
      <c r="H390" s="39"/>
      <c r="I390" s="39"/>
      <c r="J390" s="39"/>
      <c r="L390" s="160"/>
    </row>
    <row r="391" spans="3:12" x14ac:dyDescent="0.2">
      <c r="C391" s="8"/>
      <c r="D391" s="8"/>
      <c r="E391" s="8"/>
      <c r="F391" s="8"/>
      <c r="G391" s="8"/>
      <c r="H391" s="39"/>
      <c r="I391" s="39"/>
      <c r="J391" s="39"/>
      <c r="L391" s="160"/>
    </row>
    <row r="392" spans="3:12" x14ac:dyDescent="0.2">
      <c r="C392" s="8"/>
      <c r="D392" s="8"/>
      <c r="E392" s="8"/>
      <c r="F392" s="8"/>
      <c r="G392" s="8"/>
      <c r="H392" s="39"/>
      <c r="I392" s="39"/>
      <c r="J392" s="39"/>
      <c r="L392" s="160"/>
    </row>
    <row r="393" spans="3:12" x14ac:dyDescent="0.2">
      <c r="C393" s="8"/>
      <c r="D393" s="8"/>
      <c r="E393" s="8"/>
      <c r="F393" s="8"/>
      <c r="G393" s="8"/>
      <c r="H393" s="39"/>
      <c r="I393" s="39"/>
      <c r="J393" s="39"/>
      <c r="L393" s="160"/>
    </row>
    <row r="394" spans="3:12" x14ac:dyDescent="0.2">
      <c r="C394" s="8"/>
      <c r="D394" s="8"/>
      <c r="E394" s="8"/>
      <c r="F394" s="8"/>
      <c r="G394" s="8"/>
      <c r="H394" s="39"/>
      <c r="I394" s="39"/>
      <c r="J394" s="39"/>
      <c r="L394" s="160"/>
    </row>
    <row r="395" spans="3:12" x14ac:dyDescent="0.2">
      <c r="C395" s="8"/>
      <c r="D395" s="8"/>
      <c r="E395" s="8"/>
      <c r="F395" s="8"/>
      <c r="G395" s="8"/>
      <c r="H395" s="39"/>
      <c r="I395" s="39"/>
      <c r="J395" s="39"/>
      <c r="L395" s="160"/>
    </row>
    <row r="396" spans="3:12" x14ac:dyDescent="0.2">
      <c r="C396" s="8"/>
      <c r="D396" s="8"/>
      <c r="E396" s="8"/>
      <c r="F396" s="8"/>
      <c r="G396" s="8"/>
      <c r="H396" s="39"/>
      <c r="I396" s="39"/>
      <c r="J396" s="39"/>
      <c r="L396" s="160"/>
    </row>
    <row r="397" spans="3:12" x14ac:dyDescent="0.2">
      <c r="C397" s="8"/>
      <c r="D397" s="8"/>
      <c r="E397" s="8"/>
      <c r="F397" s="8"/>
      <c r="G397" s="8"/>
      <c r="H397" s="39"/>
      <c r="I397" s="39"/>
      <c r="J397" s="39"/>
      <c r="L397" s="160"/>
    </row>
    <row r="398" spans="3:12" x14ac:dyDescent="0.2">
      <c r="C398" s="8"/>
      <c r="D398" s="8"/>
      <c r="E398" s="8"/>
      <c r="F398" s="8"/>
      <c r="G398" s="8"/>
      <c r="H398" s="39"/>
      <c r="I398" s="39"/>
      <c r="J398" s="39"/>
      <c r="L398" s="160"/>
    </row>
    <row r="399" spans="3:12" x14ac:dyDescent="0.2">
      <c r="C399" s="8"/>
      <c r="D399" s="8"/>
      <c r="E399" s="8"/>
      <c r="F399" s="8"/>
      <c r="G399" s="8"/>
      <c r="H399" s="39"/>
      <c r="I399" s="39"/>
      <c r="J399" s="39"/>
      <c r="L399" s="160"/>
    </row>
    <row r="400" spans="3:12" x14ac:dyDescent="0.2">
      <c r="L400" s="160"/>
    </row>
    <row r="401" spans="12:12" x14ac:dyDescent="0.2">
      <c r="L401" s="160"/>
    </row>
    <row r="402" spans="12:12" x14ac:dyDescent="0.2">
      <c r="L402" s="160"/>
    </row>
    <row r="403" spans="12:12" x14ac:dyDescent="0.2">
      <c r="L403" s="160"/>
    </row>
    <row r="404" spans="12:12" x14ac:dyDescent="0.2">
      <c r="L404" s="160"/>
    </row>
    <row r="405" spans="12:12" x14ac:dyDescent="0.2">
      <c r="L405" s="160"/>
    </row>
    <row r="406" spans="12:12" x14ac:dyDescent="0.2">
      <c r="L406" s="160"/>
    </row>
    <row r="407" spans="12:12" x14ac:dyDescent="0.2">
      <c r="L407" s="160"/>
    </row>
    <row r="408" spans="12:12" x14ac:dyDescent="0.2">
      <c r="L408" s="160"/>
    </row>
    <row r="409" spans="12:12" x14ac:dyDescent="0.2">
      <c r="L409" s="160"/>
    </row>
    <row r="410" spans="12:12" x14ac:dyDescent="0.2">
      <c r="L410" s="160"/>
    </row>
    <row r="411" spans="12:12" x14ac:dyDescent="0.2">
      <c r="L411" s="160"/>
    </row>
    <row r="412" spans="12:12" x14ac:dyDescent="0.2">
      <c r="L412" s="160"/>
    </row>
    <row r="413" spans="12:12" x14ac:dyDescent="0.2">
      <c r="L413" s="160"/>
    </row>
    <row r="414" spans="12:12" x14ac:dyDescent="0.2">
      <c r="L414" s="160"/>
    </row>
    <row r="415" spans="12:12" x14ac:dyDescent="0.2">
      <c r="L415" s="160"/>
    </row>
    <row r="416" spans="12:12" x14ac:dyDescent="0.2">
      <c r="L416" s="160"/>
    </row>
    <row r="417" spans="12:12" x14ac:dyDescent="0.2">
      <c r="L417" s="160"/>
    </row>
    <row r="418" spans="12:12" x14ac:dyDescent="0.2">
      <c r="L418" s="160"/>
    </row>
    <row r="419" spans="12:12" x14ac:dyDescent="0.2">
      <c r="L419" s="160"/>
    </row>
    <row r="420" spans="12:12" x14ac:dyDescent="0.2">
      <c r="L420" s="160"/>
    </row>
    <row r="421" spans="12:12" x14ac:dyDescent="0.2">
      <c r="L421" s="160"/>
    </row>
    <row r="422" spans="12:12" x14ac:dyDescent="0.2">
      <c r="L422" s="160"/>
    </row>
    <row r="423" spans="12:12" x14ac:dyDescent="0.2">
      <c r="L423" s="160"/>
    </row>
    <row r="424" spans="12:12" x14ac:dyDescent="0.2">
      <c r="L424" s="160"/>
    </row>
    <row r="425" spans="12:12" x14ac:dyDescent="0.2">
      <c r="L425" s="160"/>
    </row>
    <row r="426" spans="12:12" x14ac:dyDescent="0.2">
      <c r="L426" s="160"/>
    </row>
    <row r="427" spans="12:12" x14ac:dyDescent="0.2">
      <c r="L427" s="160"/>
    </row>
    <row r="428" spans="12:12" x14ac:dyDescent="0.2">
      <c r="L428" s="160"/>
    </row>
    <row r="429" spans="12:12" x14ac:dyDescent="0.2">
      <c r="L429" s="160"/>
    </row>
    <row r="430" spans="12:12" x14ac:dyDescent="0.2">
      <c r="L430" s="160"/>
    </row>
    <row r="431" spans="12:12" x14ac:dyDescent="0.2">
      <c r="L431" s="160"/>
    </row>
    <row r="432" spans="12:12" x14ac:dyDescent="0.2">
      <c r="L432" s="160"/>
    </row>
    <row r="433" spans="12:12" x14ac:dyDescent="0.2">
      <c r="L433" s="160"/>
    </row>
    <row r="434" spans="12:12" x14ac:dyDescent="0.2">
      <c r="L434" s="160"/>
    </row>
    <row r="435" spans="12:12" x14ac:dyDescent="0.2">
      <c r="L435" s="160"/>
    </row>
    <row r="436" spans="12:12" x14ac:dyDescent="0.2">
      <c r="L436" s="160"/>
    </row>
    <row r="437" spans="12:12" x14ac:dyDescent="0.2">
      <c r="L437" s="160"/>
    </row>
    <row r="438" spans="12:12" x14ac:dyDescent="0.2">
      <c r="L438" s="160"/>
    </row>
    <row r="439" spans="12:12" x14ac:dyDescent="0.2">
      <c r="L439" s="160"/>
    </row>
    <row r="440" spans="12:12" x14ac:dyDescent="0.2">
      <c r="L440" s="160"/>
    </row>
    <row r="441" spans="12:12" x14ac:dyDescent="0.2">
      <c r="L441" s="160"/>
    </row>
    <row r="442" spans="12:12" x14ac:dyDescent="0.2">
      <c r="L442" s="160"/>
    </row>
    <row r="443" spans="12:12" x14ac:dyDescent="0.2">
      <c r="L443" s="160"/>
    </row>
    <row r="444" spans="12:12" x14ac:dyDescent="0.2">
      <c r="L444" s="160"/>
    </row>
    <row r="445" spans="12:12" x14ac:dyDescent="0.2">
      <c r="L445" s="160"/>
    </row>
    <row r="446" spans="12:12" x14ac:dyDescent="0.2">
      <c r="L446" s="160"/>
    </row>
    <row r="447" spans="12:12" x14ac:dyDescent="0.2">
      <c r="L447" s="160"/>
    </row>
    <row r="448" spans="12:12" x14ac:dyDescent="0.2">
      <c r="L448" s="160"/>
    </row>
    <row r="449" spans="12:12" x14ac:dyDescent="0.2">
      <c r="L449" s="160"/>
    </row>
    <row r="450" spans="12:12" x14ac:dyDescent="0.2">
      <c r="L450" s="160"/>
    </row>
    <row r="451" spans="12:12" x14ac:dyDescent="0.2">
      <c r="L451" s="160"/>
    </row>
    <row r="452" spans="12:12" x14ac:dyDescent="0.2">
      <c r="L452" s="160"/>
    </row>
    <row r="453" spans="12:12" x14ac:dyDescent="0.2">
      <c r="L453" s="160"/>
    </row>
    <row r="454" spans="12:12" x14ac:dyDescent="0.2">
      <c r="L454" s="160"/>
    </row>
    <row r="455" spans="12:12" x14ac:dyDescent="0.2">
      <c r="L455" s="160"/>
    </row>
    <row r="456" spans="12:12" x14ac:dyDescent="0.2">
      <c r="L456" s="160"/>
    </row>
    <row r="457" spans="12:12" x14ac:dyDescent="0.2">
      <c r="L457" s="160"/>
    </row>
    <row r="458" spans="12:12" x14ac:dyDescent="0.2">
      <c r="L458" s="160"/>
    </row>
    <row r="459" spans="12:12" x14ac:dyDescent="0.2">
      <c r="L459" s="160"/>
    </row>
    <row r="460" spans="12:12" x14ac:dyDescent="0.2">
      <c r="L460" s="160"/>
    </row>
    <row r="461" spans="12:12" x14ac:dyDescent="0.2">
      <c r="L461" s="160"/>
    </row>
    <row r="462" spans="12:12" x14ac:dyDescent="0.2">
      <c r="L462" s="160"/>
    </row>
    <row r="463" spans="12:12" x14ac:dyDescent="0.2">
      <c r="L463" s="160"/>
    </row>
    <row r="464" spans="12:12" x14ac:dyDescent="0.2">
      <c r="L464" s="160"/>
    </row>
    <row r="465" spans="12:12" x14ac:dyDescent="0.2">
      <c r="L465" s="160"/>
    </row>
    <row r="466" spans="12:12" x14ac:dyDescent="0.2">
      <c r="L466" s="160"/>
    </row>
    <row r="467" spans="12:12" x14ac:dyDescent="0.2">
      <c r="L467" s="160"/>
    </row>
    <row r="468" spans="12:12" x14ac:dyDescent="0.2">
      <c r="L468" s="160"/>
    </row>
    <row r="469" spans="12:12" x14ac:dyDescent="0.2">
      <c r="L469" s="160"/>
    </row>
    <row r="470" spans="12:12" x14ac:dyDescent="0.2">
      <c r="L470" s="160"/>
    </row>
    <row r="471" spans="12:12" x14ac:dyDescent="0.2">
      <c r="L471" s="160"/>
    </row>
    <row r="472" spans="12:12" x14ac:dyDescent="0.2">
      <c r="L472" s="160"/>
    </row>
    <row r="473" spans="12:12" x14ac:dyDescent="0.2">
      <c r="L473" s="160"/>
    </row>
    <row r="474" spans="12:12" x14ac:dyDescent="0.2">
      <c r="L474" s="160"/>
    </row>
    <row r="475" spans="12:12" x14ac:dyDescent="0.2">
      <c r="L475" s="160"/>
    </row>
    <row r="476" spans="12:12" x14ac:dyDescent="0.2">
      <c r="L476" s="160"/>
    </row>
    <row r="477" spans="12:12" x14ac:dyDescent="0.2">
      <c r="L477" s="160"/>
    </row>
    <row r="478" spans="12:12" x14ac:dyDescent="0.2">
      <c r="L478" s="160"/>
    </row>
    <row r="479" spans="12:12" x14ac:dyDescent="0.2">
      <c r="L479" s="160"/>
    </row>
    <row r="480" spans="12:12" x14ac:dyDescent="0.2">
      <c r="L480" s="160"/>
    </row>
    <row r="481" spans="12:12" x14ac:dyDescent="0.2">
      <c r="L481" s="160"/>
    </row>
    <row r="482" spans="12:12" x14ac:dyDescent="0.2">
      <c r="L482" s="160"/>
    </row>
    <row r="483" spans="12:12" x14ac:dyDescent="0.2">
      <c r="L483" s="160"/>
    </row>
    <row r="484" spans="12:12" x14ac:dyDescent="0.2">
      <c r="L484" s="160"/>
    </row>
    <row r="485" spans="12:12" x14ac:dyDescent="0.2">
      <c r="L485" s="160"/>
    </row>
    <row r="486" spans="12:12" x14ac:dyDescent="0.2">
      <c r="L486" s="160"/>
    </row>
    <row r="487" spans="12:12" x14ac:dyDescent="0.2">
      <c r="L487" s="160"/>
    </row>
    <row r="488" spans="12:12" x14ac:dyDescent="0.2">
      <c r="L488" s="160"/>
    </row>
    <row r="489" spans="12:12" x14ac:dyDescent="0.2">
      <c r="L489" s="160"/>
    </row>
    <row r="490" spans="12:12" x14ac:dyDescent="0.2">
      <c r="L490" s="160"/>
    </row>
    <row r="491" spans="12:12" x14ac:dyDescent="0.2">
      <c r="L491" s="160"/>
    </row>
    <row r="492" spans="12:12" x14ac:dyDescent="0.2">
      <c r="L492" s="160"/>
    </row>
    <row r="493" spans="12:12" x14ac:dyDescent="0.2">
      <c r="L493" s="160"/>
    </row>
    <row r="494" spans="12:12" x14ac:dyDescent="0.2">
      <c r="L494" s="160"/>
    </row>
    <row r="495" spans="12:12" x14ac:dyDescent="0.2">
      <c r="L495" s="160"/>
    </row>
    <row r="496" spans="12:12" x14ac:dyDescent="0.2">
      <c r="L496" s="160"/>
    </row>
    <row r="497" spans="12:12" x14ac:dyDescent="0.2">
      <c r="L497" s="160"/>
    </row>
    <row r="498" spans="12:12" x14ac:dyDescent="0.2">
      <c r="L498" s="160"/>
    </row>
    <row r="499" spans="12:12" x14ac:dyDescent="0.2">
      <c r="L499" s="160"/>
    </row>
    <row r="500" spans="12:12" x14ac:dyDescent="0.2">
      <c r="L500" s="160"/>
    </row>
    <row r="501" spans="12:12" x14ac:dyDescent="0.2">
      <c r="L501" s="160"/>
    </row>
    <row r="502" spans="12:12" x14ac:dyDescent="0.2">
      <c r="L502" s="160"/>
    </row>
    <row r="503" spans="12:12" x14ac:dyDescent="0.2">
      <c r="L503" s="160"/>
    </row>
    <row r="504" spans="12:12" x14ac:dyDescent="0.2">
      <c r="L504" s="160"/>
    </row>
    <row r="505" spans="12:12" x14ac:dyDescent="0.2">
      <c r="L505" s="160"/>
    </row>
    <row r="506" spans="12:12" x14ac:dyDescent="0.2">
      <c r="L506" s="160"/>
    </row>
    <row r="507" spans="12:12" x14ac:dyDescent="0.2">
      <c r="L507" s="160"/>
    </row>
  </sheetData>
  <mergeCells count="318">
    <mergeCell ref="AD193:AD194"/>
    <mergeCell ref="AE193:AE194"/>
    <mergeCell ref="AF193:AF194"/>
    <mergeCell ref="AC238:AC239"/>
    <mergeCell ref="AD238:AD239"/>
    <mergeCell ref="AE238:AE239"/>
    <mergeCell ref="AF238:AF239"/>
    <mergeCell ref="AD76:AD77"/>
    <mergeCell ref="AE76:AE77"/>
    <mergeCell ref="AF76:AF77"/>
    <mergeCell ref="AC116:AC117"/>
    <mergeCell ref="AD116:AD117"/>
    <mergeCell ref="AE116:AE117"/>
    <mergeCell ref="AF116:AF117"/>
    <mergeCell ref="AC155:AC156"/>
    <mergeCell ref="AD155:AD156"/>
    <mergeCell ref="AE155:AE156"/>
    <mergeCell ref="AF155:AF156"/>
    <mergeCell ref="AD8:AD9"/>
    <mergeCell ref="AE8:AE9"/>
    <mergeCell ref="AF8:AF9"/>
    <mergeCell ref="AC38:AC39"/>
    <mergeCell ref="AD38:AD39"/>
    <mergeCell ref="AE38:AE39"/>
    <mergeCell ref="AF38:AF39"/>
    <mergeCell ref="AC73:AC75"/>
    <mergeCell ref="AD73:AD75"/>
    <mergeCell ref="AE73:AE75"/>
    <mergeCell ref="AF73:AF75"/>
    <mergeCell ref="AB8:AB9"/>
    <mergeCell ref="AB38:AB39"/>
    <mergeCell ref="AB73:AB75"/>
    <mergeCell ref="AB76:AB77"/>
    <mergeCell ref="AB116:AB117"/>
    <mergeCell ref="AB155:AB156"/>
    <mergeCell ref="AB193:AB194"/>
    <mergeCell ref="AB238:AB239"/>
    <mergeCell ref="AC8:AC9"/>
    <mergeCell ref="AC76:AC77"/>
    <mergeCell ref="AC193:AC194"/>
    <mergeCell ref="AA8:AA9"/>
    <mergeCell ref="AA38:AA39"/>
    <mergeCell ref="AA73:AA75"/>
    <mergeCell ref="AA76:AA77"/>
    <mergeCell ref="AA116:AA117"/>
    <mergeCell ref="AA155:AA156"/>
    <mergeCell ref="AA193:AA194"/>
    <mergeCell ref="AA238:AA239"/>
    <mergeCell ref="Z76:Z77"/>
    <mergeCell ref="Z116:Z117"/>
    <mergeCell ref="Z155:Z156"/>
    <mergeCell ref="Z193:Z194"/>
    <mergeCell ref="Z238:Z239"/>
    <mergeCell ref="A238:B238"/>
    <mergeCell ref="F231:G231"/>
    <mergeCell ref="A155:B155"/>
    <mergeCell ref="A193:B193"/>
    <mergeCell ref="D201:G201"/>
    <mergeCell ref="E202:G202"/>
    <mergeCell ref="F203:G203"/>
    <mergeCell ref="D214:G214"/>
    <mergeCell ref="C238:F238"/>
    <mergeCell ref="F175:G175"/>
    <mergeCell ref="F181:G181"/>
    <mergeCell ref="F183:G183"/>
    <mergeCell ref="E195:G195"/>
    <mergeCell ref="F196:G196"/>
    <mergeCell ref="C193:F193"/>
    <mergeCell ref="G193:G194"/>
    <mergeCell ref="F229:G229"/>
    <mergeCell ref="G155:G156"/>
    <mergeCell ref="C155:F155"/>
    <mergeCell ref="F157:G157"/>
    <mergeCell ref="F166:G166"/>
    <mergeCell ref="E169:G169"/>
    <mergeCell ref="F170:G170"/>
    <mergeCell ref="F172:G172"/>
    <mergeCell ref="G8:G9"/>
    <mergeCell ref="G38:G39"/>
    <mergeCell ref="E57:G57"/>
    <mergeCell ref="F58:G58"/>
    <mergeCell ref="Z8:Z9"/>
    <mergeCell ref="Z38:Z39"/>
    <mergeCell ref="Z73:Z75"/>
    <mergeCell ref="T8:T9"/>
    <mergeCell ref="L8:L9"/>
    <mergeCell ref="M8:M9"/>
    <mergeCell ref="Q8:Q9"/>
    <mergeCell ref="K8:K9"/>
    <mergeCell ref="S8:S9"/>
    <mergeCell ref="N38:N39"/>
    <mergeCell ref="O38:O39"/>
    <mergeCell ref="L38:L39"/>
    <mergeCell ref="K38:K39"/>
    <mergeCell ref="O8:O9"/>
    <mergeCell ref="Q73:Q75"/>
    <mergeCell ref="F49:G49"/>
    <mergeCell ref="U8:U9"/>
    <mergeCell ref="F43:G43"/>
    <mergeCell ref="F62:G62"/>
    <mergeCell ref="F25:G25"/>
    <mergeCell ref="A10:G10"/>
    <mergeCell ref="F54:G54"/>
    <mergeCell ref="D56:G56"/>
    <mergeCell ref="F113:G113"/>
    <mergeCell ref="C116:F116"/>
    <mergeCell ref="G116:G117"/>
    <mergeCell ref="F111:G111"/>
    <mergeCell ref="F45:G45"/>
    <mergeCell ref="E67:G67"/>
    <mergeCell ref="F68:G68"/>
    <mergeCell ref="F70:G70"/>
    <mergeCell ref="F64:G64"/>
    <mergeCell ref="F47:G47"/>
    <mergeCell ref="E61:G61"/>
    <mergeCell ref="A116:B116"/>
    <mergeCell ref="F51:G51"/>
    <mergeCell ref="E53:G53"/>
    <mergeCell ref="A76:B76"/>
    <mergeCell ref="A1:K1"/>
    <mergeCell ref="A2:K2"/>
    <mergeCell ref="D11:G11"/>
    <mergeCell ref="E12:G12"/>
    <mergeCell ref="F13:G13"/>
    <mergeCell ref="F15:G15"/>
    <mergeCell ref="F17:G17"/>
    <mergeCell ref="F19:G19"/>
    <mergeCell ref="F41:G41"/>
    <mergeCell ref="A3:L3"/>
    <mergeCell ref="A38:B38"/>
    <mergeCell ref="C38:F38"/>
    <mergeCell ref="E40:G40"/>
    <mergeCell ref="A8:B8"/>
    <mergeCell ref="C8:F8"/>
    <mergeCell ref="A5:D5"/>
    <mergeCell ref="G5:R5"/>
    <mergeCell ref="A4:L4"/>
    <mergeCell ref="R8:R9"/>
    <mergeCell ref="E21:G21"/>
    <mergeCell ref="F22:G22"/>
    <mergeCell ref="F28:G28"/>
    <mergeCell ref="F31:G31"/>
    <mergeCell ref="F34:G34"/>
    <mergeCell ref="E215:G215"/>
    <mergeCell ref="F216:G216"/>
    <mergeCell ref="F219:G219"/>
    <mergeCell ref="F225:G225"/>
    <mergeCell ref="F199:G199"/>
    <mergeCell ref="F101:G101"/>
    <mergeCell ref="F106:G106"/>
    <mergeCell ref="F109:G109"/>
    <mergeCell ref="E108:G108"/>
    <mergeCell ref="F104:G104"/>
    <mergeCell ref="F118:G118"/>
    <mergeCell ref="E121:G121"/>
    <mergeCell ref="F122:G122"/>
    <mergeCell ref="F126:G126"/>
    <mergeCell ref="E129:G129"/>
    <mergeCell ref="F130:G130"/>
    <mergeCell ref="F141:G141"/>
    <mergeCell ref="F147:G147"/>
    <mergeCell ref="F150:G150"/>
    <mergeCell ref="E174:G174"/>
    <mergeCell ref="F211:G211"/>
    <mergeCell ref="F209:G209"/>
    <mergeCell ref="H193:H194"/>
    <mergeCell ref="I193:I194"/>
    <mergeCell ref="J193:J194"/>
    <mergeCell ref="O116:O117"/>
    <mergeCell ref="M116:M117"/>
    <mergeCell ref="M155:M156"/>
    <mergeCell ref="M193:M194"/>
    <mergeCell ref="C76:F76"/>
    <mergeCell ref="G76:G77"/>
    <mergeCell ref="K155:K156"/>
    <mergeCell ref="K193:K194"/>
    <mergeCell ref="N116:N117"/>
    <mergeCell ref="N155:N156"/>
    <mergeCell ref="L116:L117"/>
    <mergeCell ref="L155:L156"/>
    <mergeCell ref="L193:L194"/>
    <mergeCell ref="E79:G79"/>
    <mergeCell ref="F80:G80"/>
    <mergeCell ref="D78:G78"/>
    <mergeCell ref="F87:G87"/>
    <mergeCell ref="F90:G90"/>
    <mergeCell ref="F95:G95"/>
    <mergeCell ref="F98:G98"/>
    <mergeCell ref="N193:N194"/>
    <mergeCell ref="F268:G268"/>
    <mergeCell ref="F244:G244"/>
    <mergeCell ref="E246:G246"/>
    <mergeCell ref="E240:G240"/>
    <mergeCell ref="K238:K239"/>
    <mergeCell ref="F241:G241"/>
    <mergeCell ref="H238:H239"/>
    <mergeCell ref="I238:I239"/>
    <mergeCell ref="J238:J239"/>
    <mergeCell ref="E257:G257"/>
    <mergeCell ref="F258:G258"/>
    <mergeCell ref="G238:G239"/>
    <mergeCell ref="F247:G247"/>
    <mergeCell ref="F249:G249"/>
    <mergeCell ref="F251:G251"/>
    <mergeCell ref="F253:G253"/>
    <mergeCell ref="F255:G255"/>
    <mergeCell ref="E260:G260"/>
    <mergeCell ref="Y8:Y9"/>
    <mergeCell ref="X8:X9"/>
    <mergeCell ref="M238:M239"/>
    <mergeCell ref="F261:G261"/>
    <mergeCell ref="F266:G266"/>
    <mergeCell ref="Y76:Y77"/>
    <mergeCell ref="Y116:Y117"/>
    <mergeCell ref="U155:U156"/>
    <mergeCell ref="U193:U194"/>
    <mergeCell ref="U238:U239"/>
    <mergeCell ref="R38:R39"/>
    <mergeCell ref="R73:R75"/>
    <mergeCell ref="R76:R77"/>
    <mergeCell ref="R116:R117"/>
    <mergeCell ref="R155:R156"/>
    <mergeCell ref="R193:R194"/>
    <mergeCell ref="R238:R239"/>
    <mergeCell ref="S193:S194"/>
    <mergeCell ref="S238:S239"/>
    <mergeCell ref="U38:U39"/>
    <mergeCell ref="U73:U75"/>
    <mergeCell ref="U76:U77"/>
    <mergeCell ref="U116:U117"/>
    <mergeCell ref="X73:X75"/>
    <mergeCell ref="V8:V9"/>
    <mergeCell ref="V38:V39"/>
    <mergeCell ref="V73:V75"/>
    <mergeCell ref="V76:V77"/>
    <mergeCell ref="V116:V117"/>
    <mergeCell ref="V155:V156"/>
    <mergeCell ref="V193:V194"/>
    <mergeCell ref="V238:V239"/>
    <mergeCell ref="W8:W9"/>
    <mergeCell ref="W38:W39"/>
    <mergeCell ref="W73:W75"/>
    <mergeCell ref="W76:W77"/>
    <mergeCell ref="W116:W117"/>
    <mergeCell ref="W155:W156"/>
    <mergeCell ref="W193:W194"/>
    <mergeCell ref="W238:W239"/>
    <mergeCell ref="X38:X39"/>
    <mergeCell ref="Y38:Y39"/>
    <mergeCell ref="Y73:Y75"/>
    <mergeCell ref="M76:M77"/>
    <mergeCell ref="X193:X194"/>
    <mergeCell ref="X238:X239"/>
    <mergeCell ref="T38:T39"/>
    <mergeCell ref="T73:T75"/>
    <mergeCell ref="T76:T77"/>
    <mergeCell ref="T116:T117"/>
    <mergeCell ref="T155:T156"/>
    <mergeCell ref="T193:T194"/>
    <mergeCell ref="T238:T239"/>
    <mergeCell ref="N238:N239"/>
    <mergeCell ref="O238:O239"/>
    <mergeCell ref="X155:X156"/>
    <mergeCell ref="S38:S39"/>
    <mergeCell ref="S73:S75"/>
    <mergeCell ref="Y155:Y156"/>
    <mergeCell ref="Y193:Y194"/>
    <mergeCell ref="Y238:Y239"/>
    <mergeCell ref="X76:X77"/>
    <mergeCell ref="X116:X117"/>
    <mergeCell ref="P8:P9"/>
    <mergeCell ref="P38:P39"/>
    <mergeCell ref="P73:P75"/>
    <mergeCell ref="P76:P77"/>
    <mergeCell ref="P116:P117"/>
    <mergeCell ref="P155:P156"/>
    <mergeCell ref="O193:O194"/>
    <mergeCell ref="Q76:Q77"/>
    <mergeCell ref="N8:N9"/>
    <mergeCell ref="O73:O75"/>
    <mergeCell ref="O155:O156"/>
    <mergeCell ref="N76:N77"/>
    <mergeCell ref="O76:O77"/>
    <mergeCell ref="N73:N75"/>
    <mergeCell ref="L76:L77"/>
    <mergeCell ref="H8:H9"/>
    <mergeCell ref="I8:I9"/>
    <mergeCell ref="J8:J9"/>
    <mergeCell ref="H116:H117"/>
    <mergeCell ref="I116:I117"/>
    <mergeCell ref="J116:J117"/>
    <mergeCell ref="H76:H77"/>
    <mergeCell ref="I76:I77"/>
    <mergeCell ref="J76:J77"/>
    <mergeCell ref="A274:AF274"/>
    <mergeCell ref="E271:G271"/>
    <mergeCell ref="F272:G272"/>
    <mergeCell ref="D270:G270"/>
    <mergeCell ref="S76:S77"/>
    <mergeCell ref="S116:S117"/>
    <mergeCell ref="S155:S156"/>
    <mergeCell ref="Q38:Q39"/>
    <mergeCell ref="H38:H39"/>
    <mergeCell ref="I38:I39"/>
    <mergeCell ref="J38:J39"/>
    <mergeCell ref="H155:H156"/>
    <mergeCell ref="I155:I156"/>
    <mergeCell ref="J155:J156"/>
    <mergeCell ref="K116:K117"/>
    <mergeCell ref="K76:K77"/>
    <mergeCell ref="P193:P194"/>
    <mergeCell ref="P238:P239"/>
    <mergeCell ref="L238:L239"/>
    <mergeCell ref="M38:M39"/>
    <mergeCell ref="Q116:Q117"/>
    <mergeCell ref="Q155:Q156"/>
    <mergeCell ref="Q193:Q194"/>
    <mergeCell ref="Q238:Q239"/>
  </mergeCells>
  <pageMargins left="0.6692913385826772" right="0.39370078740157483" top="1.1811023622047245" bottom="0.31496062992125984" header="0.31496062992125984" footer="0.31496062992125984"/>
  <pageSetup paperSize="9" scale="47" orientation="landscape" horizontalDpi="300" verticalDpi="300" r:id="rId1"/>
  <rowBreaks count="6" manualBreakCount="6">
    <brk id="37" max="16383" man="1"/>
    <brk id="74" max="16383" man="1"/>
    <brk id="114" max="16383" man="1"/>
    <brk id="153" max="16383" man="1"/>
    <brk id="189" max="16383" man="1"/>
    <brk id="23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33"/>
  <sheetViews>
    <sheetView topLeftCell="C4" workbookViewId="0">
      <selection activeCell="L17" sqref="L17"/>
    </sheetView>
  </sheetViews>
  <sheetFormatPr defaultRowHeight="15" x14ac:dyDescent="0.25"/>
  <cols>
    <col min="3" max="3" width="17.140625" customWidth="1"/>
    <col min="4" max="4" width="45" bestFit="1" customWidth="1"/>
    <col min="5" max="5" width="13.85546875" style="109" bestFit="1" customWidth="1"/>
    <col min="6" max="7" width="13.28515625" style="109" customWidth="1"/>
    <col min="8" max="8" width="14.85546875" style="109" customWidth="1"/>
    <col min="9" max="9" width="15" style="109" customWidth="1"/>
    <col min="10" max="10" width="12.7109375" style="109" bestFit="1" customWidth="1"/>
    <col min="11" max="11" width="11.85546875" style="109" customWidth="1"/>
    <col min="12" max="12" width="12.7109375" style="109" bestFit="1" customWidth="1"/>
    <col min="13" max="13" width="14.28515625" style="109" customWidth="1"/>
  </cols>
  <sheetData>
    <row r="2" spans="3:12" ht="36.75" customHeight="1" x14ac:dyDescent="0.25">
      <c r="C2" s="162" t="s">
        <v>239</v>
      </c>
      <c r="D2" s="162" t="s">
        <v>240</v>
      </c>
      <c r="E2" s="163" t="s">
        <v>241</v>
      </c>
      <c r="F2" s="163" t="s">
        <v>219</v>
      </c>
      <c r="G2" s="163" t="s">
        <v>220</v>
      </c>
      <c r="H2" s="163" t="s">
        <v>217</v>
      </c>
      <c r="I2" s="163" t="s">
        <v>242</v>
      </c>
      <c r="J2" s="164" t="s">
        <v>243</v>
      </c>
      <c r="K2" s="163" t="s">
        <v>244</v>
      </c>
      <c r="L2" s="165" t="s">
        <v>243</v>
      </c>
    </row>
    <row r="3" spans="3:12" x14ac:dyDescent="0.25">
      <c r="C3" s="162" t="s">
        <v>268</v>
      </c>
      <c r="D3" s="166" t="s">
        <v>9</v>
      </c>
      <c r="E3" s="164">
        <v>50000</v>
      </c>
      <c r="F3" s="164"/>
      <c r="G3" s="164"/>
      <c r="H3" s="164">
        <f>SUM(E3:G3)</f>
        <v>50000</v>
      </c>
      <c r="I3" s="164"/>
      <c r="J3" s="164">
        <f>H3-I3</f>
        <v>50000</v>
      </c>
      <c r="K3" s="164"/>
      <c r="L3" s="165">
        <f>J3-K3</f>
        <v>50000</v>
      </c>
    </row>
    <row r="4" spans="3:12" x14ac:dyDescent="0.25">
      <c r="C4" s="162" t="s">
        <v>269</v>
      </c>
      <c r="D4" s="166" t="s">
        <v>203</v>
      </c>
      <c r="E4" s="164">
        <v>10000</v>
      </c>
      <c r="F4" s="164"/>
      <c r="G4" s="164"/>
      <c r="H4" s="164">
        <f t="shared" ref="H4:H33" si="0">SUM(E4:G4)</f>
        <v>10000</v>
      </c>
      <c r="I4" s="164">
        <v>1057.94</v>
      </c>
      <c r="J4" s="164">
        <f>H4-I4</f>
        <v>8942.06</v>
      </c>
      <c r="K4" s="164"/>
      <c r="L4" s="165">
        <f>J4-K4</f>
        <v>8942.06</v>
      </c>
    </row>
    <row r="5" spans="3:12" x14ac:dyDescent="0.25">
      <c r="C5" s="162" t="s">
        <v>270</v>
      </c>
      <c r="D5" s="166" t="s">
        <v>10</v>
      </c>
      <c r="E5" s="164">
        <v>10000</v>
      </c>
      <c r="F5" s="164"/>
      <c r="G5" s="164"/>
      <c r="H5" s="164">
        <f t="shared" si="0"/>
        <v>10000</v>
      </c>
      <c r="I5" s="164"/>
      <c r="J5" s="164">
        <f>H5-I5</f>
        <v>10000</v>
      </c>
      <c r="K5" s="164"/>
      <c r="L5" s="165">
        <f>J5-K5</f>
        <v>10000</v>
      </c>
    </row>
    <row r="6" spans="3:12" x14ac:dyDescent="0.25">
      <c r="C6" s="162" t="s">
        <v>245</v>
      </c>
      <c r="D6" s="162" t="s">
        <v>13</v>
      </c>
      <c r="E6" s="164">
        <v>6100000</v>
      </c>
      <c r="F6" s="164">
        <v>-500000</v>
      </c>
      <c r="G6" s="164"/>
      <c r="H6" s="164">
        <f t="shared" si="0"/>
        <v>5600000</v>
      </c>
      <c r="I6" s="164">
        <v>2526979.96</v>
      </c>
      <c r="J6" s="164">
        <f>H6-I6</f>
        <v>3073020.04</v>
      </c>
      <c r="K6" s="164">
        <v>1600000</v>
      </c>
      <c r="L6" s="165">
        <f>J6-K6</f>
        <v>1473020.04</v>
      </c>
    </row>
    <row r="7" spans="3:12" x14ac:dyDescent="0.25">
      <c r="C7" s="162" t="s">
        <v>246</v>
      </c>
      <c r="D7" s="162" t="s">
        <v>14</v>
      </c>
      <c r="E7" s="164">
        <v>50000</v>
      </c>
      <c r="F7" s="164"/>
      <c r="G7" s="164"/>
      <c r="H7" s="164">
        <f t="shared" si="0"/>
        <v>50000</v>
      </c>
      <c r="I7" s="164"/>
      <c r="J7" s="164">
        <f>H7-I7</f>
        <v>50000</v>
      </c>
      <c r="K7" s="164"/>
      <c r="L7" s="165">
        <f>J7-K7</f>
        <v>50000</v>
      </c>
    </row>
    <row r="8" spans="3:12" x14ac:dyDescent="0.25">
      <c r="C8" s="162" t="s">
        <v>247</v>
      </c>
      <c r="D8" s="162" t="s">
        <v>20</v>
      </c>
      <c r="E8" s="164">
        <v>10000</v>
      </c>
      <c r="F8" s="164"/>
      <c r="G8" s="164"/>
      <c r="H8" s="164">
        <f t="shared" si="0"/>
        <v>10000</v>
      </c>
      <c r="I8" s="164"/>
      <c r="J8" s="164">
        <f t="shared" ref="J8:J33" si="1">H8-I8</f>
        <v>10000</v>
      </c>
      <c r="K8" s="164"/>
      <c r="L8" s="165">
        <f t="shared" ref="L8:L33" si="2">J8-K8</f>
        <v>10000</v>
      </c>
    </row>
    <row r="9" spans="3:12" x14ac:dyDescent="0.25">
      <c r="C9" s="162" t="s">
        <v>248</v>
      </c>
      <c r="D9" s="162" t="s">
        <v>21</v>
      </c>
      <c r="E9" s="164">
        <v>10000</v>
      </c>
      <c r="F9" s="164"/>
      <c r="G9" s="164"/>
      <c r="H9" s="164">
        <f t="shared" si="0"/>
        <v>10000</v>
      </c>
      <c r="I9" s="164"/>
      <c r="J9" s="164">
        <f t="shared" si="1"/>
        <v>10000</v>
      </c>
      <c r="K9" s="164"/>
      <c r="L9" s="165">
        <f t="shared" si="2"/>
        <v>10000</v>
      </c>
    </row>
    <row r="10" spans="3:12" x14ac:dyDescent="0.25">
      <c r="C10" s="162" t="s">
        <v>249</v>
      </c>
      <c r="D10" s="162" t="s">
        <v>23</v>
      </c>
      <c r="E10" s="164">
        <v>10000</v>
      </c>
      <c r="F10" s="164"/>
      <c r="G10" s="164"/>
      <c r="H10" s="164">
        <f t="shared" si="0"/>
        <v>10000</v>
      </c>
      <c r="I10" s="164"/>
      <c r="J10" s="164">
        <f t="shared" si="1"/>
        <v>10000</v>
      </c>
      <c r="K10" s="164"/>
      <c r="L10" s="165">
        <f t="shared" si="2"/>
        <v>10000</v>
      </c>
    </row>
    <row r="11" spans="3:12" x14ac:dyDescent="0.25">
      <c r="C11" s="162" t="s">
        <v>250</v>
      </c>
      <c r="D11" s="162" t="s">
        <v>24</v>
      </c>
      <c r="E11" s="164">
        <v>10000</v>
      </c>
      <c r="F11" s="164"/>
      <c r="G11" s="164"/>
      <c r="H11" s="164">
        <f t="shared" si="0"/>
        <v>10000</v>
      </c>
      <c r="I11" s="164"/>
      <c r="J11" s="164">
        <f t="shared" si="1"/>
        <v>10000</v>
      </c>
      <c r="K11" s="164"/>
      <c r="L11" s="165">
        <f t="shared" si="2"/>
        <v>10000</v>
      </c>
    </row>
    <row r="12" spans="3:12" x14ac:dyDescent="0.25">
      <c r="C12" s="162" t="s">
        <v>251</v>
      </c>
      <c r="D12" s="162" t="s">
        <v>27</v>
      </c>
      <c r="E12" s="164">
        <v>10000</v>
      </c>
      <c r="F12" s="164"/>
      <c r="G12" s="164"/>
      <c r="H12" s="164">
        <f t="shared" si="0"/>
        <v>10000</v>
      </c>
      <c r="I12" s="164"/>
      <c r="J12" s="164">
        <f t="shared" si="1"/>
        <v>10000</v>
      </c>
      <c r="K12" s="164"/>
      <c r="L12" s="165">
        <f t="shared" si="2"/>
        <v>10000</v>
      </c>
    </row>
    <row r="13" spans="3:12" x14ac:dyDescent="0.25">
      <c r="C13" s="162" t="s">
        <v>252</v>
      </c>
      <c r="D13" s="162" t="s">
        <v>32</v>
      </c>
      <c r="E13" s="164">
        <v>0</v>
      </c>
      <c r="F13" s="164"/>
      <c r="G13" s="164">
        <v>30000</v>
      </c>
      <c r="H13" s="164">
        <f t="shared" si="0"/>
        <v>30000</v>
      </c>
      <c r="I13" s="164"/>
      <c r="J13" s="164">
        <f t="shared" si="1"/>
        <v>30000</v>
      </c>
      <c r="K13" s="164"/>
      <c r="L13" s="165">
        <f t="shared" si="2"/>
        <v>30000</v>
      </c>
    </row>
    <row r="14" spans="3:12" x14ac:dyDescent="0.25">
      <c r="C14" s="162" t="s">
        <v>267</v>
      </c>
      <c r="D14" s="167" t="s">
        <v>38</v>
      </c>
      <c r="E14" s="164">
        <v>10000</v>
      </c>
      <c r="F14" s="164"/>
      <c r="G14" s="164"/>
      <c r="H14" s="164">
        <f t="shared" si="0"/>
        <v>10000</v>
      </c>
      <c r="I14" s="164"/>
      <c r="J14" s="164">
        <f t="shared" si="1"/>
        <v>10000</v>
      </c>
      <c r="K14" s="164"/>
      <c r="L14" s="165">
        <f t="shared" si="2"/>
        <v>10000</v>
      </c>
    </row>
    <row r="15" spans="3:12" x14ac:dyDescent="0.25">
      <c r="C15" s="162" t="s">
        <v>253</v>
      </c>
      <c r="D15" s="162" t="s">
        <v>39</v>
      </c>
      <c r="E15" s="164">
        <v>10000</v>
      </c>
      <c r="F15" s="164"/>
      <c r="G15" s="164"/>
      <c r="H15" s="164">
        <f t="shared" si="0"/>
        <v>10000</v>
      </c>
      <c r="I15" s="164"/>
      <c r="J15" s="164">
        <f t="shared" si="1"/>
        <v>10000</v>
      </c>
      <c r="K15" s="164"/>
      <c r="L15" s="165">
        <f t="shared" si="2"/>
        <v>10000</v>
      </c>
    </row>
    <row r="16" spans="3:12" x14ac:dyDescent="0.25">
      <c r="C16" s="162" t="s">
        <v>254</v>
      </c>
      <c r="D16" s="162" t="s">
        <v>202</v>
      </c>
      <c r="E16" s="164">
        <v>100000</v>
      </c>
      <c r="F16" s="164"/>
      <c r="G16" s="164"/>
      <c r="H16" s="164">
        <f t="shared" si="0"/>
        <v>100000</v>
      </c>
      <c r="I16" s="164">
        <v>5132</v>
      </c>
      <c r="J16" s="164">
        <f t="shared" si="1"/>
        <v>94868</v>
      </c>
      <c r="K16" s="164"/>
      <c r="L16" s="165">
        <f t="shared" si="2"/>
        <v>94868</v>
      </c>
    </row>
    <row r="17" spans="3:13" x14ac:dyDescent="0.25">
      <c r="C17" s="162" t="s">
        <v>255</v>
      </c>
      <c r="D17" s="162" t="s">
        <v>150</v>
      </c>
      <c r="E17" s="164">
        <v>500000</v>
      </c>
      <c r="F17" s="164"/>
      <c r="G17" s="164"/>
      <c r="H17" s="164">
        <f t="shared" si="0"/>
        <v>500000</v>
      </c>
      <c r="I17" s="164">
        <v>122882</v>
      </c>
      <c r="J17" s="164">
        <f t="shared" si="1"/>
        <v>377118</v>
      </c>
      <c r="K17" s="164"/>
      <c r="L17" s="165">
        <f t="shared" si="2"/>
        <v>377118</v>
      </c>
    </row>
    <row r="18" spans="3:13" x14ac:dyDescent="0.25">
      <c r="C18" s="162" t="s">
        <v>256</v>
      </c>
      <c r="D18" s="162" t="s">
        <v>54</v>
      </c>
      <c r="E18" s="164">
        <v>10000</v>
      </c>
      <c r="F18" s="164"/>
      <c r="G18" s="164"/>
      <c r="H18" s="164">
        <f t="shared" si="0"/>
        <v>10000</v>
      </c>
      <c r="I18" s="164"/>
      <c r="J18" s="164">
        <f t="shared" si="1"/>
        <v>10000</v>
      </c>
      <c r="K18" s="164"/>
      <c r="L18" s="165">
        <f t="shared" si="2"/>
        <v>10000</v>
      </c>
    </row>
    <row r="19" spans="3:13" x14ac:dyDescent="0.25">
      <c r="C19" s="162" t="s">
        <v>257</v>
      </c>
      <c r="D19" s="162" t="s">
        <v>60</v>
      </c>
      <c r="E19" s="164">
        <v>100000</v>
      </c>
      <c r="F19" s="164"/>
      <c r="G19" s="164"/>
      <c r="H19" s="164">
        <f t="shared" si="0"/>
        <v>100000</v>
      </c>
      <c r="I19" s="164">
        <v>504</v>
      </c>
      <c r="J19" s="164">
        <f t="shared" si="1"/>
        <v>99496</v>
      </c>
      <c r="K19" s="164"/>
      <c r="L19" s="165">
        <f t="shared" si="2"/>
        <v>99496</v>
      </c>
    </row>
    <row r="20" spans="3:13" x14ac:dyDescent="0.25">
      <c r="C20" s="162" t="s">
        <v>258</v>
      </c>
      <c r="D20" s="162" t="s">
        <v>67</v>
      </c>
      <c r="E20" s="164">
        <v>100000</v>
      </c>
      <c r="F20" s="164"/>
      <c r="G20" s="164"/>
      <c r="H20" s="164">
        <f t="shared" si="0"/>
        <v>100000</v>
      </c>
      <c r="I20" s="164"/>
      <c r="J20" s="164">
        <f t="shared" si="1"/>
        <v>100000</v>
      </c>
      <c r="K20" s="164"/>
      <c r="L20" s="165">
        <f t="shared" si="2"/>
        <v>100000</v>
      </c>
    </row>
    <row r="21" spans="3:13" x14ac:dyDescent="0.25">
      <c r="C21" s="162" t="s">
        <v>259</v>
      </c>
      <c r="D21" s="162" t="s">
        <v>68</v>
      </c>
      <c r="E21" s="164">
        <v>100000</v>
      </c>
      <c r="F21" s="164"/>
      <c r="G21" s="164"/>
      <c r="H21" s="164">
        <f t="shared" si="0"/>
        <v>100000</v>
      </c>
      <c r="I21" s="164"/>
      <c r="J21" s="164">
        <f t="shared" si="1"/>
        <v>100000</v>
      </c>
      <c r="K21" s="164"/>
      <c r="L21" s="165">
        <f t="shared" si="2"/>
        <v>100000</v>
      </c>
    </row>
    <row r="22" spans="3:13" x14ac:dyDescent="0.25">
      <c r="C22" s="162" t="s">
        <v>260</v>
      </c>
      <c r="D22" s="162" t="s">
        <v>79</v>
      </c>
      <c r="E22" s="164">
        <v>100000</v>
      </c>
      <c r="F22" s="164"/>
      <c r="G22" s="164"/>
      <c r="H22" s="164">
        <f t="shared" si="0"/>
        <v>100000</v>
      </c>
      <c r="I22" s="164"/>
      <c r="J22" s="164">
        <f t="shared" si="1"/>
        <v>100000</v>
      </c>
      <c r="K22" s="164"/>
      <c r="L22" s="165">
        <f t="shared" si="2"/>
        <v>100000</v>
      </c>
    </row>
    <row r="23" spans="3:13" x14ac:dyDescent="0.25">
      <c r="C23" s="162" t="s">
        <v>271</v>
      </c>
      <c r="D23" s="166" t="s">
        <v>80</v>
      </c>
      <c r="E23" s="164">
        <v>100000</v>
      </c>
      <c r="F23" s="164"/>
      <c r="G23" s="164"/>
      <c r="H23" s="164">
        <f t="shared" si="0"/>
        <v>100000</v>
      </c>
      <c r="I23" s="164">
        <v>228</v>
      </c>
      <c r="J23" s="164">
        <f t="shared" si="1"/>
        <v>99772</v>
      </c>
      <c r="K23" s="164"/>
      <c r="L23" s="165">
        <f t="shared" si="2"/>
        <v>99772</v>
      </c>
    </row>
    <row r="24" spans="3:13" x14ac:dyDescent="0.25">
      <c r="C24" s="162" t="s">
        <v>261</v>
      </c>
      <c r="D24" s="162" t="s">
        <v>87</v>
      </c>
      <c r="E24" s="164">
        <v>50000</v>
      </c>
      <c r="F24" s="164"/>
      <c r="G24" s="164"/>
      <c r="H24" s="164">
        <f t="shared" si="0"/>
        <v>50000</v>
      </c>
      <c r="I24" s="164"/>
      <c r="J24" s="164">
        <f t="shared" si="1"/>
        <v>50000</v>
      </c>
      <c r="K24" s="164"/>
      <c r="L24" s="165">
        <f t="shared" si="2"/>
        <v>50000</v>
      </c>
    </row>
    <row r="25" spans="3:13" x14ac:dyDescent="0.25">
      <c r="C25" s="162" t="s">
        <v>262</v>
      </c>
      <c r="D25" s="162" t="s">
        <v>89</v>
      </c>
      <c r="E25" s="164">
        <v>50000</v>
      </c>
      <c r="F25" s="164"/>
      <c r="G25" s="164"/>
      <c r="H25" s="164">
        <f t="shared" si="0"/>
        <v>50000</v>
      </c>
      <c r="I25" s="164"/>
      <c r="J25" s="164">
        <f t="shared" si="1"/>
        <v>50000</v>
      </c>
      <c r="K25" s="164"/>
      <c r="L25" s="165">
        <f t="shared" si="2"/>
        <v>50000</v>
      </c>
    </row>
    <row r="26" spans="3:13" x14ac:dyDescent="0.25">
      <c r="C26" s="162" t="s">
        <v>263</v>
      </c>
      <c r="D26" s="162" t="s">
        <v>90</v>
      </c>
      <c r="E26" s="164">
        <v>50000</v>
      </c>
      <c r="F26" s="164"/>
      <c r="G26" s="164"/>
      <c r="H26" s="164">
        <f t="shared" si="0"/>
        <v>50000</v>
      </c>
      <c r="I26" s="164"/>
      <c r="J26" s="164">
        <f t="shared" si="1"/>
        <v>50000</v>
      </c>
      <c r="K26" s="164"/>
      <c r="L26" s="165">
        <f t="shared" si="2"/>
        <v>50000</v>
      </c>
    </row>
    <row r="27" spans="3:13" x14ac:dyDescent="0.25">
      <c r="C27" s="162" t="s">
        <v>264</v>
      </c>
      <c r="D27" s="162" t="s">
        <v>164</v>
      </c>
      <c r="E27" s="164">
        <v>50000</v>
      </c>
      <c r="F27" s="164"/>
      <c r="G27" s="164"/>
      <c r="H27" s="164">
        <f t="shared" si="0"/>
        <v>50000</v>
      </c>
      <c r="I27" s="164"/>
      <c r="J27" s="164">
        <f t="shared" si="1"/>
        <v>50000</v>
      </c>
      <c r="K27" s="164"/>
      <c r="L27" s="165">
        <f t="shared" si="2"/>
        <v>50000</v>
      </c>
    </row>
    <row r="28" spans="3:13" x14ac:dyDescent="0.25">
      <c r="C28" s="162" t="s">
        <v>265</v>
      </c>
      <c r="D28" s="162" t="s">
        <v>224</v>
      </c>
      <c r="E28" s="164">
        <v>36280000</v>
      </c>
      <c r="F28" s="164"/>
      <c r="G28" s="164"/>
      <c r="H28" s="164">
        <f t="shared" si="0"/>
        <v>36280000</v>
      </c>
      <c r="I28" s="164">
        <v>1957500</v>
      </c>
      <c r="J28" s="164">
        <f t="shared" si="1"/>
        <v>34322500</v>
      </c>
      <c r="K28" s="164"/>
      <c r="L28" s="165">
        <f t="shared" si="2"/>
        <v>34322500</v>
      </c>
    </row>
    <row r="29" spans="3:13" x14ac:dyDescent="0.25">
      <c r="C29" s="162" t="s">
        <v>266</v>
      </c>
      <c r="D29" s="162" t="s">
        <v>98</v>
      </c>
      <c r="E29" s="164">
        <v>50000</v>
      </c>
      <c r="F29" s="164"/>
      <c r="G29" s="164">
        <v>1000000</v>
      </c>
      <c r="H29" s="164">
        <f t="shared" si="0"/>
        <v>1050000</v>
      </c>
      <c r="I29" s="164"/>
      <c r="J29" s="164">
        <f t="shared" si="1"/>
        <v>1050000</v>
      </c>
      <c r="K29" s="164"/>
      <c r="L29" s="165">
        <f t="shared" si="2"/>
        <v>1050000</v>
      </c>
    </row>
    <row r="30" spans="3:13" x14ac:dyDescent="0.25">
      <c r="C30" s="168" t="s">
        <v>272</v>
      </c>
      <c r="D30" s="166" t="s">
        <v>50</v>
      </c>
      <c r="E30" s="164">
        <v>750000</v>
      </c>
      <c r="F30" s="164"/>
      <c r="G30" s="164"/>
      <c r="H30" s="164">
        <f t="shared" si="0"/>
        <v>750000</v>
      </c>
      <c r="I30" s="164">
        <v>821795.11</v>
      </c>
      <c r="J30" s="164">
        <f t="shared" si="1"/>
        <v>-71795.109999999986</v>
      </c>
      <c r="K30" s="164">
        <v>500000</v>
      </c>
      <c r="L30" s="169">
        <f t="shared" si="2"/>
        <v>-571795.11</v>
      </c>
      <c r="M30" s="109">
        <v>600000</v>
      </c>
    </row>
    <row r="31" spans="3:13" x14ac:dyDescent="0.25">
      <c r="C31" s="168" t="s">
        <v>273</v>
      </c>
      <c r="D31" s="166" t="s">
        <v>85</v>
      </c>
      <c r="E31" s="164">
        <v>50000</v>
      </c>
      <c r="F31" s="164"/>
      <c r="G31" s="164"/>
      <c r="H31" s="164">
        <f t="shared" si="0"/>
        <v>50000</v>
      </c>
      <c r="I31" s="164">
        <v>55200</v>
      </c>
      <c r="J31" s="164">
        <f t="shared" si="1"/>
        <v>-5200</v>
      </c>
      <c r="K31" s="164">
        <v>76000</v>
      </c>
      <c r="L31" s="169">
        <f t="shared" si="2"/>
        <v>-81200</v>
      </c>
      <c r="M31" s="109">
        <v>85000</v>
      </c>
    </row>
    <row r="32" spans="3:13" x14ac:dyDescent="0.25">
      <c r="C32" s="168" t="s">
        <v>274</v>
      </c>
      <c r="D32" s="166" t="s">
        <v>235</v>
      </c>
      <c r="E32" s="164">
        <v>158905000</v>
      </c>
      <c r="F32" s="164">
        <v>-55203400</v>
      </c>
      <c r="G32" s="164">
        <v>42955400</v>
      </c>
      <c r="H32" s="164">
        <f t="shared" si="0"/>
        <v>146657000</v>
      </c>
      <c r="I32" s="164">
        <v>150733460</v>
      </c>
      <c r="J32" s="164">
        <f t="shared" si="1"/>
        <v>-4076460</v>
      </c>
      <c r="K32" s="164">
        <v>3000000</v>
      </c>
      <c r="L32" s="169">
        <f t="shared" si="2"/>
        <v>-7076460</v>
      </c>
      <c r="M32" s="109">
        <v>10000000</v>
      </c>
    </row>
    <row r="33" spans="3:12" x14ac:dyDescent="0.25">
      <c r="C33" s="168" t="s">
        <v>275</v>
      </c>
      <c r="D33" s="166" t="s">
        <v>238</v>
      </c>
      <c r="E33" s="164">
        <v>0</v>
      </c>
      <c r="F33" s="164">
        <v>0</v>
      </c>
      <c r="G33" s="164">
        <v>0</v>
      </c>
      <c r="H33" s="164">
        <f t="shared" si="0"/>
        <v>0</v>
      </c>
      <c r="I33" s="164">
        <v>8291087</v>
      </c>
      <c r="J33" s="164">
        <f t="shared" si="1"/>
        <v>-8291087</v>
      </c>
      <c r="K33" s="164">
        <v>0</v>
      </c>
      <c r="L33" s="169">
        <f t="shared" si="2"/>
        <v>-8291087</v>
      </c>
    </row>
  </sheetData>
  <pageMargins left="0.19685039370078741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5"/>
  <sheetViews>
    <sheetView workbookViewId="0">
      <selection activeCell="I7" sqref="I7"/>
    </sheetView>
  </sheetViews>
  <sheetFormatPr defaultRowHeight="15" x14ac:dyDescent="0.25"/>
  <cols>
    <col min="1" max="2" width="3" bestFit="1" customWidth="1"/>
    <col min="5" max="5" width="9" customWidth="1"/>
    <col min="6" max="6" width="14.28515625" customWidth="1"/>
    <col min="7" max="7" width="12.42578125" customWidth="1"/>
    <col min="8" max="8" width="12.28515625" customWidth="1"/>
    <col min="9" max="11" width="15.28515625" customWidth="1"/>
    <col min="12" max="12" width="15.140625" bestFit="1" customWidth="1"/>
    <col min="13" max="13" width="16.42578125" customWidth="1"/>
    <col min="14" max="15" width="11.7109375" bestFit="1" customWidth="1"/>
    <col min="16" max="20" width="12.7109375" bestFit="1" customWidth="1"/>
    <col min="21" max="21" width="13.42578125" customWidth="1"/>
    <col min="22" max="22" width="12.7109375" bestFit="1" customWidth="1"/>
  </cols>
  <sheetData>
    <row r="4" spans="1:22" ht="15" customHeight="1" x14ac:dyDescent="0.25">
      <c r="A4" s="256" t="s">
        <v>1</v>
      </c>
      <c r="B4" s="248"/>
      <c r="C4" s="248"/>
      <c r="D4" s="249"/>
      <c r="E4" s="225" t="s">
        <v>190</v>
      </c>
      <c r="F4" s="209" t="s">
        <v>226</v>
      </c>
      <c r="G4" s="209" t="s">
        <v>219</v>
      </c>
      <c r="H4" s="209" t="s">
        <v>220</v>
      </c>
      <c r="I4" s="206" t="s">
        <v>227</v>
      </c>
      <c r="J4" s="206" t="s">
        <v>277</v>
      </c>
      <c r="K4" s="206" t="s">
        <v>278</v>
      </c>
      <c r="L4" s="214" t="s">
        <v>217</v>
      </c>
      <c r="M4" s="224" t="s">
        <v>218</v>
      </c>
      <c r="N4" s="213" t="s">
        <v>205</v>
      </c>
      <c r="O4" s="213" t="s">
        <v>206</v>
      </c>
      <c r="P4" s="213" t="s">
        <v>207</v>
      </c>
      <c r="Q4" s="213" t="s">
        <v>208</v>
      </c>
      <c r="R4" s="213" t="s">
        <v>209</v>
      </c>
      <c r="S4" s="213" t="s">
        <v>210</v>
      </c>
      <c r="T4" s="213" t="s">
        <v>211</v>
      </c>
      <c r="U4" s="213" t="s">
        <v>212</v>
      </c>
      <c r="V4" s="213" t="s">
        <v>213</v>
      </c>
    </row>
    <row r="5" spans="1:22" ht="30" customHeight="1" x14ac:dyDescent="0.25">
      <c r="A5" s="79" t="s">
        <v>2</v>
      </c>
      <c r="B5" s="79" t="s">
        <v>3</v>
      </c>
      <c r="C5" s="79" t="s">
        <v>4</v>
      </c>
      <c r="D5" s="80" t="s">
        <v>5</v>
      </c>
      <c r="E5" s="226"/>
      <c r="F5" s="210"/>
      <c r="G5" s="210"/>
      <c r="H5" s="210"/>
      <c r="I5" s="211"/>
      <c r="J5" s="211"/>
      <c r="K5" s="211"/>
      <c r="L5" s="215"/>
      <c r="M5" s="210"/>
      <c r="N5" s="207"/>
      <c r="O5" s="207"/>
      <c r="P5" s="207"/>
      <c r="Q5" s="207"/>
      <c r="R5" s="207"/>
      <c r="S5" s="207"/>
      <c r="T5" s="207"/>
      <c r="U5" s="207"/>
      <c r="V5" s="207"/>
    </row>
    <row r="6" spans="1:22" s="7" customFormat="1" ht="22.5" customHeight="1" x14ac:dyDescent="0.2">
      <c r="A6" s="95" t="s">
        <v>135</v>
      </c>
      <c r="B6" s="291" t="s">
        <v>179</v>
      </c>
      <c r="C6" s="292"/>
      <c r="D6" s="292"/>
      <c r="E6" s="293"/>
      <c r="F6" s="131">
        <v>54102000</v>
      </c>
      <c r="G6" s="131">
        <v>4530000</v>
      </c>
      <c r="H6" s="131">
        <v>27148000</v>
      </c>
      <c r="I6" s="131">
        <v>76720000</v>
      </c>
      <c r="J6" s="192">
        <v>58430160</v>
      </c>
      <c r="K6" s="192">
        <v>63104572.799999997</v>
      </c>
      <c r="L6" s="132">
        <v>32779157.529999994</v>
      </c>
      <c r="M6" s="131">
        <f>SUM(N6:V6)</f>
        <v>43940842.470000006</v>
      </c>
      <c r="N6" s="116">
        <v>139319.71</v>
      </c>
      <c r="O6" s="116">
        <v>2891344.53</v>
      </c>
      <c r="P6" s="116">
        <v>5998107.4000000013</v>
      </c>
      <c r="Q6" s="85">
        <v>9156917.4499999993</v>
      </c>
      <c r="R6" s="116">
        <v>4363857.91</v>
      </c>
      <c r="S6" s="116">
        <f>SUM(S7:S13)</f>
        <v>6463237.0999999996</v>
      </c>
      <c r="T6" s="116">
        <v>4887122.99</v>
      </c>
      <c r="U6" s="116">
        <v>5184026.13</v>
      </c>
      <c r="V6" s="85">
        <v>4856909.25</v>
      </c>
    </row>
    <row r="7" spans="1:22" s="7" customFormat="1" ht="22.5" customHeight="1" x14ac:dyDescent="0.2">
      <c r="A7" s="69" t="s">
        <v>135</v>
      </c>
      <c r="B7" s="47" t="s">
        <v>131</v>
      </c>
      <c r="C7" s="294" t="s">
        <v>18</v>
      </c>
      <c r="D7" s="295"/>
      <c r="E7" s="296"/>
      <c r="F7" s="133">
        <v>7330000</v>
      </c>
      <c r="G7" s="133">
        <v>500000</v>
      </c>
      <c r="H7" s="133">
        <v>150000</v>
      </c>
      <c r="I7" s="133">
        <v>6980000</v>
      </c>
      <c r="J7" s="193">
        <v>7916400</v>
      </c>
      <c r="K7" s="193">
        <v>8549712</v>
      </c>
      <c r="L7" s="134">
        <v>3964963.95</v>
      </c>
      <c r="M7" s="117">
        <f t="shared" ref="M7:M24" si="0">SUM(N7:V7)</f>
        <v>3015037.05</v>
      </c>
      <c r="N7" s="117">
        <v>0</v>
      </c>
      <c r="O7" s="117">
        <v>226521.37000000002</v>
      </c>
      <c r="P7" s="117">
        <v>417779</v>
      </c>
      <c r="Q7" s="40">
        <v>398938.05</v>
      </c>
      <c r="R7" s="117">
        <v>338589.63</v>
      </c>
      <c r="S7" s="117">
        <v>416383</v>
      </c>
      <c r="T7" s="117">
        <v>464454.42</v>
      </c>
      <c r="U7" s="117">
        <v>386779.17</v>
      </c>
      <c r="V7" s="40">
        <v>365592.41</v>
      </c>
    </row>
    <row r="8" spans="1:22" x14ac:dyDescent="0.25">
      <c r="A8" s="53" t="s">
        <v>135</v>
      </c>
      <c r="B8" s="54" t="s">
        <v>135</v>
      </c>
      <c r="C8" s="274" t="s">
        <v>29</v>
      </c>
      <c r="D8" s="274"/>
      <c r="E8" s="274"/>
      <c r="F8" s="133">
        <v>4105000</v>
      </c>
      <c r="G8" s="133">
        <v>30000</v>
      </c>
      <c r="H8" s="133">
        <v>180000</v>
      </c>
      <c r="I8" s="133">
        <v>4255000</v>
      </c>
      <c r="J8" s="193">
        <v>4433400</v>
      </c>
      <c r="K8" s="193">
        <v>4788072</v>
      </c>
      <c r="L8" s="134">
        <v>2550060.84</v>
      </c>
      <c r="M8" s="117">
        <f t="shared" si="0"/>
        <v>1704939.16</v>
      </c>
      <c r="N8" s="117">
        <v>308.5</v>
      </c>
      <c r="O8" s="117">
        <v>2091.94</v>
      </c>
      <c r="P8" s="117">
        <v>5116.5600000000004</v>
      </c>
      <c r="Q8" s="40">
        <v>153246.98000000001</v>
      </c>
      <c r="R8" s="117">
        <v>349517.04</v>
      </c>
      <c r="S8" s="117">
        <v>118998.03</v>
      </c>
      <c r="T8" s="117">
        <v>702100.25</v>
      </c>
      <c r="U8" s="117">
        <v>226177.45</v>
      </c>
      <c r="V8" s="40">
        <v>147382.41</v>
      </c>
    </row>
    <row r="9" spans="1:22" x14ac:dyDescent="0.25">
      <c r="A9" s="49" t="s">
        <v>135</v>
      </c>
      <c r="B9" s="50" t="s">
        <v>132</v>
      </c>
      <c r="C9" s="237" t="s">
        <v>180</v>
      </c>
      <c r="D9" s="237"/>
      <c r="E9" s="237"/>
      <c r="F9" s="133">
        <v>130000</v>
      </c>
      <c r="G9" s="133">
        <v>0</v>
      </c>
      <c r="H9" s="133">
        <v>200000</v>
      </c>
      <c r="I9" s="133">
        <v>330000</v>
      </c>
      <c r="J9" s="193">
        <v>140400</v>
      </c>
      <c r="K9" s="193">
        <v>151632</v>
      </c>
      <c r="L9" s="134">
        <v>153443.86000000002</v>
      </c>
      <c r="M9" s="117">
        <f t="shared" si="0"/>
        <v>176556.13999999998</v>
      </c>
      <c r="N9" s="117">
        <v>290.33999999999997</v>
      </c>
      <c r="O9" s="117">
        <v>643.54</v>
      </c>
      <c r="P9" s="117">
        <v>776.73</v>
      </c>
      <c r="Q9" s="40">
        <v>100.87</v>
      </c>
      <c r="R9" s="117">
        <v>307.79000000000002</v>
      </c>
      <c r="S9" s="117">
        <v>171421.3</v>
      </c>
      <c r="T9" s="117">
        <v>1343.66</v>
      </c>
      <c r="U9" s="117">
        <v>798.15</v>
      </c>
      <c r="V9" s="40">
        <v>873.76</v>
      </c>
    </row>
    <row r="10" spans="1:22" x14ac:dyDescent="0.25">
      <c r="A10" s="47" t="s">
        <v>135</v>
      </c>
      <c r="B10" s="47" t="s">
        <v>130</v>
      </c>
      <c r="C10" s="239" t="s">
        <v>40</v>
      </c>
      <c r="D10" s="240"/>
      <c r="E10" s="241"/>
      <c r="F10" s="133">
        <v>39877000</v>
      </c>
      <c r="G10" s="133">
        <v>3500000</v>
      </c>
      <c r="H10" s="133">
        <v>22118000</v>
      </c>
      <c r="I10" s="133">
        <v>58495000</v>
      </c>
      <c r="J10" s="193">
        <v>43067160</v>
      </c>
      <c r="K10" s="193">
        <v>46512532.799999997</v>
      </c>
      <c r="L10" s="134">
        <v>22689210.25999999</v>
      </c>
      <c r="M10" s="117">
        <f t="shared" si="0"/>
        <v>35805789.74000001</v>
      </c>
      <c r="N10" s="117">
        <v>138720.87</v>
      </c>
      <c r="O10" s="117">
        <v>2650652.1799999997</v>
      </c>
      <c r="P10" s="117">
        <v>5557573.290000001</v>
      </c>
      <c r="Q10" s="40">
        <v>6368961.5099999998</v>
      </c>
      <c r="R10" s="117">
        <v>3645410.67</v>
      </c>
      <c r="S10" s="117">
        <v>5230372.33</v>
      </c>
      <c r="T10" s="117">
        <v>3589583.5600000005</v>
      </c>
      <c r="U10" s="117">
        <v>4430904.0600000005</v>
      </c>
      <c r="V10" s="40">
        <v>4193611.2699999996</v>
      </c>
    </row>
    <row r="11" spans="1:22" x14ac:dyDescent="0.25">
      <c r="A11" s="69" t="s">
        <v>135</v>
      </c>
      <c r="B11" s="69" t="s">
        <v>133</v>
      </c>
      <c r="C11" s="239" t="s">
        <v>72</v>
      </c>
      <c r="D11" s="244"/>
      <c r="E11" s="245"/>
      <c r="F11" s="133">
        <v>600000</v>
      </c>
      <c r="G11" s="133">
        <v>0</v>
      </c>
      <c r="H11" s="133">
        <v>2500000</v>
      </c>
      <c r="I11" s="133">
        <v>3100000</v>
      </c>
      <c r="J11" s="193">
        <v>648000</v>
      </c>
      <c r="K11" s="193">
        <v>699840</v>
      </c>
      <c r="L11" s="134">
        <v>864283.54</v>
      </c>
      <c r="M11" s="117">
        <f t="shared" si="0"/>
        <v>2235716.46</v>
      </c>
      <c r="N11" s="117">
        <v>0</v>
      </c>
      <c r="O11" s="117">
        <v>6995.93</v>
      </c>
      <c r="P11" s="117">
        <v>3720.53</v>
      </c>
      <c r="Q11" s="40">
        <v>2225000</v>
      </c>
      <c r="R11" s="117">
        <v>0</v>
      </c>
      <c r="S11" s="40">
        <v>0</v>
      </c>
      <c r="T11" s="40">
        <v>0</v>
      </c>
      <c r="U11" s="40">
        <v>0</v>
      </c>
      <c r="V11" s="40">
        <v>0</v>
      </c>
    </row>
    <row r="12" spans="1:22" ht="21" customHeight="1" x14ac:dyDescent="0.25">
      <c r="A12" s="69" t="s">
        <v>135</v>
      </c>
      <c r="B12" s="69" t="s">
        <v>134</v>
      </c>
      <c r="C12" s="297" t="s">
        <v>77</v>
      </c>
      <c r="D12" s="298"/>
      <c r="E12" s="299"/>
      <c r="F12" s="133">
        <v>1510000</v>
      </c>
      <c r="G12" s="133">
        <v>500000</v>
      </c>
      <c r="H12" s="133">
        <v>2000000</v>
      </c>
      <c r="I12" s="133">
        <v>3010000</v>
      </c>
      <c r="J12" s="193">
        <v>1630800</v>
      </c>
      <c r="K12" s="193">
        <v>1761264</v>
      </c>
      <c r="L12" s="134">
        <v>2035608.08</v>
      </c>
      <c r="M12" s="117">
        <f t="shared" si="0"/>
        <v>974391.92</v>
      </c>
      <c r="N12" s="117">
        <v>0</v>
      </c>
      <c r="O12" s="117">
        <v>4439.57</v>
      </c>
      <c r="P12" s="117">
        <v>13141.29</v>
      </c>
      <c r="Q12" s="40">
        <v>10670.04</v>
      </c>
      <c r="R12" s="117">
        <v>30032.78</v>
      </c>
      <c r="S12" s="117">
        <v>526062.43999999994</v>
      </c>
      <c r="T12" s="117">
        <v>119152.1</v>
      </c>
      <c r="U12" s="117">
        <v>139367.29999999999</v>
      </c>
      <c r="V12" s="40">
        <v>131526.40000000002</v>
      </c>
    </row>
    <row r="13" spans="1:22" x14ac:dyDescent="0.25">
      <c r="A13" s="4" t="s">
        <v>135</v>
      </c>
      <c r="B13" s="4" t="s">
        <v>136</v>
      </c>
      <c r="C13" s="198" t="s">
        <v>91</v>
      </c>
      <c r="D13" s="199"/>
      <c r="E13" s="200"/>
      <c r="F13" s="43">
        <v>550000</v>
      </c>
      <c r="G13" s="43">
        <v>0</v>
      </c>
      <c r="H13" s="43">
        <v>0</v>
      </c>
      <c r="I13" s="43">
        <v>550000</v>
      </c>
      <c r="J13" s="193">
        <v>594000</v>
      </c>
      <c r="K13" s="193">
        <v>641520</v>
      </c>
      <c r="L13" s="124">
        <v>521587</v>
      </c>
      <c r="M13" s="117">
        <f t="shared" si="0"/>
        <v>10490</v>
      </c>
      <c r="N13" s="117">
        <v>0</v>
      </c>
      <c r="O13" s="117">
        <v>0</v>
      </c>
      <c r="P13" s="117">
        <v>0</v>
      </c>
      <c r="Q13" s="40">
        <v>0</v>
      </c>
      <c r="R13" s="117">
        <v>0</v>
      </c>
      <c r="S13" s="40">
        <v>0</v>
      </c>
      <c r="T13" s="117">
        <v>10490</v>
      </c>
      <c r="U13" s="40">
        <v>0</v>
      </c>
      <c r="V13" s="40">
        <v>0</v>
      </c>
    </row>
    <row r="14" spans="1:22" x14ac:dyDescent="0.25">
      <c r="A14" s="84" t="s">
        <v>130</v>
      </c>
      <c r="B14" s="203" t="s">
        <v>181</v>
      </c>
      <c r="C14" s="204"/>
      <c r="D14" s="204"/>
      <c r="E14" s="205"/>
      <c r="F14" s="86">
        <f t="shared" ref="F14" si="1">SUM(F15)</f>
        <v>248785000</v>
      </c>
      <c r="G14" s="86">
        <v>65203400</v>
      </c>
      <c r="H14" s="86">
        <v>52956400</v>
      </c>
      <c r="I14" s="86">
        <f t="shared" ref="I14" si="2">SUM(I15)</f>
        <v>236538000</v>
      </c>
      <c r="J14" s="192">
        <v>268687800</v>
      </c>
      <c r="K14" s="192">
        <v>290182824</v>
      </c>
      <c r="L14" s="115">
        <f t="shared" ref="L14" si="3">SUM(I14-M14)</f>
        <v>30743031.730000019</v>
      </c>
      <c r="M14" s="131">
        <f t="shared" si="0"/>
        <v>205794968.26999998</v>
      </c>
      <c r="N14" s="86">
        <v>4411561.3499999996</v>
      </c>
      <c r="O14" s="86">
        <v>5500382.8600000003</v>
      </c>
      <c r="P14" s="86">
        <v>78158790.150000006</v>
      </c>
      <c r="Q14" s="86">
        <v>11085488.100000001</v>
      </c>
      <c r="R14" s="86">
        <v>8244119.6099999994</v>
      </c>
      <c r="S14" s="86">
        <v>48788723.689999998</v>
      </c>
      <c r="T14" s="86">
        <v>5381103.79</v>
      </c>
      <c r="U14" s="86">
        <v>14508355.1</v>
      </c>
      <c r="V14" s="86">
        <v>29716443.620000001</v>
      </c>
    </row>
    <row r="15" spans="1:22" x14ac:dyDescent="0.25">
      <c r="A15" s="4" t="s">
        <v>130</v>
      </c>
      <c r="B15" s="4" t="s">
        <v>136</v>
      </c>
      <c r="C15" s="198" t="s">
        <v>115</v>
      </c>
      <c r="D15" s="199"/>
      <c r="E15" s="200"/>
      <c r="F15" s="43">
        <v>248785000</v>
      </c>
      <c r="G15" s="43">
        <v>55203400</v>
      </c>
      <c r="H15" s="43">
        <v>42956400</v>
      </c>
      <c r="I15" s="43">
        <v>236538000</v>
      </c>
      <c r="J15" s="193">
        <v>268687800</v>
      </c>
      <c r="K15" s="193">
        <v>290182824</v>
      </c>
      <c r="L15" s="124">
        <v>34856675.349999994</v>
      </c>
      <c r="M15" s="43">
        <f t="shared" si="0"/>
        <v>205794968.26999998</v>
      </c>
      <c r="N15" s="43">
        <v>4411561.3499999996</v>
      </c>
      <c r="O15" s="43">
        <v>5500382.8600000003</v>
      </c>
      <c r="P15" s="43">
        <v>78158790.150000006</v>
      </c>
      <c r="Q15" s="43">
        <v>11085488.100000001</v>
      </c>
      <c r="R15" s="43">
        <v>8244119.6099999994</v>
      </c>
      <c r="S15" s="43">
        <v>48788723.689999998</v>
      </c>
      <c r="T15" s="43">
        <v>5381103.79</v>
      </c>
      <c r="U15" s="43">
        <v>14508355.1</v>
      </c>
      <c r="V15" s="43">
        <v>29716443.620000001</v>
      </c>
    </row>
    <row r="16" spans="1:22" x14ac:dyDescent="0.25">
      <c r="A16" s="4" t="s">
        <v>130</v>
      </c>
      <c r="B16" s="4" t="s">
        <v>139</v>
      </c>
      <c r="C16" s="198" t="s">
        <v>238</v>
      </c>
      <c r="D16" s="199"/>
      <c r="E16" s="200"/>
      <c r="F16" s="117"/>
      <c r="G16" s="117"/>
      <c r="H16" s="117">
        <v>10000000</v>
      </c>
      <c r="I16" s="117">
        <v>10000000</v>
      </c>
      <c r="J16" s="193">
        <v>0</v>
      </c>
      <c r="K16" s="193">
        <v>0</v>
      </c>
      <c r="L16" s="124">
        <f>I16-M16</f>
        <v>1708913</v>
      </c>
      <c r="M16" s="43">
        <f t="shared" si="0"/>
        <v>8291087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8291087</v>
      </c>
      <c r="V16" s="172">
        <v>0</v>
      </c>
    </row>
    <row r="17" spans="1:22" x14ac:dyDescent="0.25">
      <c r="A17" s="84" t="s">
        <v>133</v>
      </c>
      <c r="B17" s="203" t="s">
        <v>95</v>
      </c>
      <c r="C17" s="204"/>
      <c r="D17" s="204"/>
      <c r="E17" s="205"/>
      <c r="F17" s="86">
        <v>47113000</v>
      </c>
      <c r="G17" s="86">
        <v>46321000</v>
      </c>
      <c r="H17" s="86">
        <v>1200000</v>
      </c>
      <c r="I17" s="86">
        <v>1992000</v>
      </c>
      <c r="J17" s="192">
        <v>50882040</v>
      </c>
      <c r="K17" s="192">
        <v>54952603.200000003</v>
      </c>
      <c r="L17" s="115">
        <v>1177723</v>
      </c>
      <c r="M17" s="131">
        <f t="shared" si="0"/>
        <v>814277</v>
      </c>
      <c r="N17" s="86">
        <v>0</v>
      </c>
      <c r="O17" s="86">
        <v>0</v>
      </c>
      <c r="P17" s="86">
        <v>0</v>
      </c>
      <c r="Q17" s="86">
        <v>0</v>
      </c>
      <c r="R17" s="86">
        <v>248000</v>
      </c>
      <c r="S17" s="86">
        <v>442277</v>
      </c>
      <c r="T17" s="86">
        <v>124000</v>
      </c>
      <c r="U17" s="86">
        <v>0</v>
      </c>
      <c r="V17" s="86">
        <v>0</v>
      </c>
    </row>
    <row r="18" spans="1:22" x14ac:dyDescent="0.25">
      <c r="A18" s="4" t="s">
        <v>133</v>
      </c>
      <c r="B18" s="4" t="s">
        <v>137</v>
      </c>
      <c r="C18" s="198" t="s">
        <v>96</v>
      </c>
      <c r="D18" s="199"/>
      <c r="E18" s="200"/>
      <c r="F18" s="43">
        <v>13270000</v>
      </c>
      <c r="G18" s="43">
        <v>13210000</v>
      </c>
      <c r="H18" s="43">
        <v>1000000</v>
      </c>
      <c r="I18" s="43">
        <v>1060000</v>
      </c>
      <c r="J18" s="193">
        <v>14331600</v>
      </c>
      <c r="K18" s="193">
        <v>15478128</v>
      </c>
      <c r="L18" s="124">
        <v>1060000</v>
      </c>
      <c r="M18" s="117">
        <f t="shared" si="0"/>
        <v>0</v>
      </c>
      <c r="N18" s="117">
        <v>0</v>
      </c>
      <c r="O18" s="117">
        <v>0</v>
      </c>
      <c r="P18" s="117">
        <v>0</v>
      </c>
      <c r="Q18" s="40">
        <v>0</v>
      </c>
      <c r="R18" s="117">
        <v>0</v>
      </c>
      <c r="S18" s="40">
        <v>0</v>
      </c>
      <c r="T18" s="40">
        <v>0</v>
      </c>
      <c r="U18" s="40">
        <v>0</v>
      </c>
      <c r="V18" s="40">
        <v>0</v>
      </c>
    </row>
    <row r="19" spans="1:22" x14ac:dyDescent="0.25">
      <c r="A19" s="4" t="s">
        <v>133</v>
      </c>
      <c r="B19" s="4" t="s">
        <v>131</v>
      </c>
      <c r="C19" s="198" t="s">
        <v>172</v>
      </c>
      <c r="D19" s="199"/>
      <c r="E19" s="200"/>
      <c r="F19" s="43">
        <v>5470000</v>
      </c>
      <c r="G19" s="43">
        <v>4738000</v>
      </c>
      <c r="H19" s="43">
        <v>0</v>
      </c>
      <c r="I19" s="43">
        <v>732000</v>
      </c>
      <c r="J19" s="193">
        <v>5907600</v>
      </c>
      <c r="K19" s="193">
        <v>6380208</v>
      </c>
      <c r="L19" s="124">
        <v>112000</v>
      </c>
      <c r="M19" s="117">
        <f t="shared" si="0"/>
        <v>620000</v>
      </c>
      <c r="N19" s="117">
        <v>0</v>
      </c>
      <c r="O19" s="117">
        <v>0</v>
      </c>
      <c r="P19" s="117">
        <v>0</v>
      </c>
      <c r="Q19" s="40">
        <v>0</v>
      </c>
      <c r="R19" s="117">
        <v>248000</v>
      </c>
      <c r="S19" s="40">
        <v>248000</v>
      </c>
      <c r="T19" s="40">
        <v>124000</v>
      </c>
      <c r="U19" s="40">
        <v>0</v>
      </c>
      <c r="V19" s="40">
        <v>0</v>
      </c>
    </row>
    <row r="20" spans="1:22" x14ac:dyDescent="0.25">
      <c r="A20" s="4" t="s">
        <v>133</v>
      </c>
      <c r="B20" s="4" t="s">
        <v>135</v>
      </c>
      <c r="C20" s="198" t="s">
        <v>107</v>
      </c>
      <c r="D20" s="199"/>
      <c r="E20" s="200"/>
      <c r="F20" s="153">
        <v>13950000</v>
      </c>
      <c r="G20" s="43">
        <v>13950000</v>
      </c>
      <c r="H20" s="43">
        <v>0</v>
      </c>
      <c r="I20" s="43">
        <v>0</v>
      </c>
      <c r="J20" s="193">
        <v>15066000</v>
      </c>
      <c r="K20" s="193">
        <v>16271280</v>
      </c>
      <c r="L20" s="124">
        <v>0</v>
      </c>
      <c r="M20" s="117">
        <f t="shared" si="0"/>
        <v>0</v>
      </c>
      <c r="N20" s="117">
        <v>0</v>
      </c>
      <c r="O20" s="117">
        <v>0</v>
      </c>
      <c r="P20" s="117">
        <v>0</v>
      </c>
      <c r="Q20" s="40">
        <v>0</v>
      </c>
      <c r="R20" s="117">
        <v>0</v>
      </c>
      <c r="S20" s="40">
        <v>0</v>
      </c>
      <c r="T20" s="40">
        <v>0</v>
      </c>
      <c r="U20" s="40">
        <v>0</v>
      </c>
      <c r="V20" s="40">
        <v>0</v>
      </c>
    </row>
    <row r="21" spans="1:22" x14ac:dyDescent="0.25">
      <c r="A21" s="4" t="s">
        <v>133</v>
      </c>
      <c r="B21" s="4" t="s">
        <v>132</v>
      </c>
      <c r="C21" s="198" t="s">
        <v>229</v>
      </c>
      <c r="D21" s="199"/>
      <c r="E21" s="200"/>
      <c r="F21" s="153">
        <v>0</v>
      </c>
      <c r="G21" s="43">
        <v>0</v>
      </c>
      <c r="H21" s="43">
        <v>200000</v>
      </c>
      <c r="I21" s="43">
        <v>200000</v>
      </c>
      <c r="J21" s="193">
        <v>0</v>
      </c>
      <c r="K21" s="193">
        <v>0</v>
      </c>
      <c r="L21" s="124">
        <v>5723</v>
      </c>
      <c r="M21" s="117">
        <f t="shared" si="0"/>
        <v>194277</v>
      </c>
      <c r="N21" s="117">
        <v>0</v>
      </c>
      <c r="O21" s="117">
        <v>0</v>
      </c>
      <c r="P21" s="117">
        <v>0</v>
      </c>
      <c r="Q21" s="40">
        <v>0</v>
      </c>
      <c r="R21" s="117">
        <v>0</v>
      </c>
      <c r="S21" s="117">
        <v>194277</v>
      </c>
      <c r="T21" s="117">
        <v>0</v>
      </c>
      <c r="U21" s="117">
        <v>0</v>
      </c>
      <c r="V21" s="40">
        <v>0</v>
      </c>
    </row>
    <row r="22" spans="1:22" x14ac:dyDescent="0.25">
      <c r="A22" s="4" t="s">
        <v>133</v>
      </c>
      <c r="B22" s="4" t="s">
        <v>130</v>
      </c>
      <c r="C22" s="198" t="s">
        <v>109</v>
      </c>
      <c r="D22" s="199"/>
      <c r="E22" s="200"/>
      <c r="F22" s="153">
        <v>14423000</v>
      </c>
      <c r="G22" s="43">
        <v>14423000</v>
      </c>
      <c r="H22" s="43">
        <v>0</v>
      </c>
      <c r="I22" s="43">
        <v>0</v>
      </c>
      <c r="J22" s="193">
        <v>15576840</v>
      </c>
      <c r="K22" s="193">
        <v>16822987.199999999</v>
      </c>
      <c r="L22" s="124">
        <v>0</v>
      </c>
      <c r="M22" s="117">
        <f t="shared" si="0"/>
        <v>0</v>
      </c>
      <c r="N22" s="117">
        <v>0</v>
      </c>
      <c r="O22" s="117">
        <v>0</v>
      </c>
      <c r="P22" s="117">
        <v>0</v>
      </c>
      <c r="Q22" s="40">
        <v>0</v>
      </c>
      <c r="R22" s="117">
        <v>0</v>
      </c>
      <c r="S22" s="40">
        <v>0</v>
      </c>
      <c r="T22" s="40">
        <v>0</v>
      </c>
      <c r="U22" s="40">
        <v>0</v>
      </c>
      <c r="V22" s="40">
        <v>0</v>
      </c>
    </row>
    <row r="23" spans="1:22" x14ac:dyDescent="0.25">
      <c r="A23" s="84" t="s">
        <v>134</v>
      </c>
      <c r="B23" s="203" t="s">
        <v>232</v>
      </c>
      <c r="C23" s="204"/>
      <c r="D23" s="204"/>
      <c r="E23" s="205"/>
      <c r="F23" s="86">
        <v>0</v>
      </c>
      <c r="G23" s="86">
        <v>4280000</v>
      </c>
      <c r="H23" s="86">
        <v>79030000</v>
      </c>
      <c r="I23" s="86">
        <v>74750000</v>
      </c>
      <c r="J23" s="192">
        <v>0</v>
      </c>
      <c r="K23" s="192">
        <v>0</v>
      </c>
      <c r="L23" s="115">
        <v>37174676.560000002</v>
      </c>
      <c r="M23" s="131">
        <f t="shared" si="0"/>
        <v>37575323.439999998</v>
      </c>
      <c r="N23" s="86">
        <v>0</v>
      </c>
      <c r="O23" s="86">
        <v>0</v>
      </c>
      <c r="P23" s="86">
        <v>0</v>
      </c>
      <c r="Q23" s="86">
        <v>0</v>
      </c>
      <c r="R23" s="86">
        <v>937000</v>
      </c>
      <c r="S23" s="86">
        <v>0</v>
      </c>
      <c r="T23" s="86">
        <v>4166795.42</v>
      </c>
      <c r="U23" s="86">
        <v>3845000</v>
      </c>
      <c r="V23" s="86">
        <v>28626528.02</v>
      </c>
    </row>
    <row r="24" spans="1:22" x14ac:dyDescent="0.25">
      <c r="A24" s="4" t="s">
        <v>134</v>
      </c>
      <c r="B24" s="4" t="s">
        <v>137</v>
      </c>
      <c r="C24" s="198" t="s">
        <v>233</v>
      </c>
      <c r="D24" s="199"/>
      <c r="E24" s="200"/>
      <c r="F24" s="153">
        <v>0</v>
      </c>
      <c r="G24" s="43">
        <v>4280000</v>
      </c>
      <c r="H24" s="43">
        <v>79030000</v>
      </c>
      <c r="I24" s="43">
        <v>74750000</v>
      </c>
      <c r="J24" s="193">
        <v>0</v>
      </c>
      <c r="K24" s="193">
        <v>0</v>
      </c>
      <c r="L24" s="124">
        <v>37174676.560000002</v>
      </c>
      <c r="M24" s="117">
        <f t="shared" si="0"/>
        <v>37575323.439999998</v>
      </c>
      <c r="N24" s="117">
        <v>0</v>
      </c>
      <c r="O24" s="117">
        <v>0</v>
      </c>
      <c r="P24" s="117">
        <v>0</v>
      </c>
      <c r="Q24" s="40">
        <v>0</v>
      </c>
      <c r="R24" s="117">
        <v>937000</v>
      </c>
      <c r="S24" s="117">
        <v>0</v>
      </c>
      <c r="T24" s="117">
        <v>4166795.42</v>
      </c>
      <c r="U24" s="117">
        <v>3845000</v>
      </c>
      <c r="V24" s="40">
        <v>28626528.02</v>
      </c>
    </row>
    <row r="25" spans="1:22" x14ac:dyDescent="0.25">
      <c r="L25" t="s">
        <v>276</v>
      </c>
      <c r="M25" s="191">
        <f>M6+M14+M17+M23</f>
        <v>288125411.17999995</v>
      </c>
      <c r="N25" s="190">
        <f>N6+N14+N17+N23</f>
        <v>4550881.0599999996</v>
      </c>
      <c r="O25" s="190">
        <f t="shared" ref="O25:V25" si="4">O6+O14+O17+O23</f>
        <v>8391727.3900000006</v>
      </c>
      <c r="P25" s="190">
        <f t="shared" si="4"/>
        <v>84156897.550000012</v>
      </c>
      <c r="Q25" s="190">
        <f t="shared" si="4"/>
        <v>20242405.550000001</v>
      </c>
      <c r="R25" s="190">
        <f t="shared" si="4"/>
        <v>13792977.52</v>
      </c>
      <c r="S25" s="190">
        <f t="shared" si="4"/>
        <v>55694237.789999999</v>
      </c>
      <c r="T25" s="190">
        <f t="shared" si="4"/>
        <v>14559022.200000001</v>
      </c>
      <c r="U25" s="190">
        <f t="shared" si="4"/>
        <v>23537381.23</v>
      </c>
      <c r="V25" s="190">
        <f t="shared" si="4"/>
        <v>63199880.890000001</v>
      </c>
    </row>
  </sheetData>
  <mergeCells count="38">
    <mergeCell ref="C19:E19"/>
    <mergeCell ref="C20:E20"/>
    <mergeCell ref="C21:E21"/>
    <mergeCell ref="C22:E22"/>
    <mergeCell ref="C24:E24"/>
    <mergeCell ref="B23:E23"/>
    <mergeCell ref="U4:U5"/>
    <mergeCell ref="V4:V5"/>
    <mergeCell ref="M4:M5"/>
    <mergeCell ref="N4:N5"/>
    <mergeCell ref="O4:O5"/>
    <mergeCell ref="C18:E18"/>
    <mergeCell ref="C8:E8"/>
    <mergeCell ref="C9:E9"/>
    <mergeCell ref="S4:S5"/>
    <mergeCell ref="T4:T5"/>
    <mergeCell ref="C10:E10"/>
    <mergeCell ref="C11:E11"/>
    <mergeCell ref="C12:E12"/>
    <mergeCell ref="C13:E13"/>
    <mergeCell ref="C15:E15"/>
    <mergeCell ref="J4:J5"/>
    <mergeCell ref="K4:K5"/>
    <mergeCell ref="P4:P5"/>
    <mergeCell ref="Q4:Q5"/>
    <mergeCell ref="R4:R5"/>
    <mergeCell ref="A4:D4"/>
    <mergeCell ref="B17:E17"/>
    <mergeCell ref="L4:L5"/>
    <mergeCell ref="B6:E6"/>
    <mergeCell ref="C7:E7"/>
    <mergeCell ref="B14:E14"/>
    <mergeCell ref="C16:E16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J20" sqref="J20"/>
    </sheetView>
  </sheetViews>
  <sheetFormatPr defaultRowHeight="15" x14ac:dyDescent="0.25"/>
  <cols>
    <col min="1" max="1" width="6.42578125" style="194" customWidth="1"/>
    <col min="2" max="2" width="5.7109375" style="194" customWidth="1"/>
    <col min="3" max="3" width="5.85546875" style="194" customWidth="1"/>
    <col min="4" max="4" width="4.85546875" style="194" customWidth="1"/>
    <col min="5" max="5" width="37" bestFit="1" customWidth="1"/>
    <col min="6" max="6" width="12.7109375" style="109" bestFit="1" customWidth="1"/>
    <col min="7" max="7" width="11.7109375" style="109" bestFit="1" customWidth="1"/>
    <col min="8" max="9" width="12.7109375" style="109" bestFit="1" customWidth="1"/>
    <col min="10" max="11" width="9.140625" style="109"/>
  </cols>
  <sheetData>
    <row r="1" spans="1:9" x14ac:dyDescent="0.25">
      <c r="A1" s="300" t="s">
        <v>220</v>
      </c>
      <c r="B1" s="300"/>
      <c r="C1" s="300"/>
      <c r="D1" s="300"/>
      <c r="E1" s="300"/>
      <c r="F1" s="300"/>
      <c r="G1" s="300"/>
      <c r="H1" s="300"/>
      <c r="I1" s="300"/>
    </row>
    <row r="2" spans="1:9" ht="20.100000000000001" customHeight="1" x14ac:dyDescent="0.25">
      <c r="A2" s="195" t="s">
        <v>135</v>
      </c>
      <c r="B2" s="195" t="s">
        <v>131</v>
      </c>
      <c r="C2" s="195" t="s">
        <v>137</v>
      </c>
      <c r="D2" s="195" t="s">
        <v>130</v>
      </c>
      <c r="E2" s="195" t="s">
        <v>285</v>
      </c>
      <c r="F2" s="164">
        <v>100000</v>
      </c>
      <c r="G2" s="164"/>
      <c r="H2" s="164"/>
      <c r="I2" s="165">
        <f t="shared" ref="I2:I22" si="0">SUM(F2:H2)</f>
        <v>100000</v>
      </c>
    </row>
    <row r="3" spans="1:9" ht="20.100000000000001" customHeight="1" x14ac:dyDescent="0.25">
      <c r="A3" s="195" t="s">
        <v>133</v>
      </c>
      <c r="B3" s="195" t="s">
        <v>137</v>
      </c>
      <c r="C3" s="195" t="s">
        <v>131</v>
      </c>
      <c r="D3" s="195" t="s">
        <v>131</v>
      </c>
      <c r="E3" s="195" t="s">
        <v>298</v>
      </c>
      <c r="F3" s="164">
        <v>100000</v>
      </c>
      <c r="G3" s="164"/>
      <c r="H3" s="164"/>
      <c r="I3" s="165">
        <f t="shared" si="0"/>
        <v>100000</v>
      </c>
    </row>
    <row r="4" spans="1:9" ht="20.100000000000001" customHeight="1" x14ac:dyDescent="0.25">
      <c r="A4" s="195" t="s">
        <v>135</v>
      </c>
      <c r="B4" s="195" t="s">
        <v>134</v>
      </c>
      <c r="C4" s="195" t="s">
        <v>131</v>
      </c>
      <c r="D4" s="195" t="s">
        <v>137</v>
      </c>
      <c r="E4" s="195" t="s">
        <v>297</v>
      </c>
      <c r="F4" s="164">
        <v>85000</v>
      </c>
      <c r="G4" s="164"/>
      <c r="H4" s="164"/>
      <c r="I4" s="165">
        <f t="shared" si="0"/>
        <v>85000</v>
      </c>
    </row>
    <row r="5" spans="1:9" ht="20.100000000000001" customHeight="1" x14ac:dyDescent="0.25">
      <c r="A5" s="195" t="s">
        <v>135</v>
      </c>
      <c r="B5" s="195" t="s">
        <v>130</v>
      </c>
      <c r="C5" s="195" t="s">
        <v>131</v>
      </c>
      <c r="D5" s="195" t="s">
        <v>135</v>
      </c>
      <c r="E5" s="195" t="s">
        <v>287</v>
      </c>
      <c r="F5" s="164">
        <v>30000</v>
      </c>
      <c r="G5" s="164"/>
      <c r="H5" s="164"/>
      <c r="I5" s="165">
        <f t="shared" si="0"/>
        <v>30000</v>
      </c>
    </row>
    <row r="6" spans="1:9" ht="20.100000000000001" customHeight="1" x14ac:dyDescent="0.25">
      <c r="A6" s="195" t="s">
        <v>133</v>
      </c>
      <c r="B6" s="195" t="s">
        <v>137</v>
      </c>
      <c r="C6" s="195" t="s">
        <v>137</v>
      </c>
      <c r="D6" s="195" t="s">
        <v>137</v>
      </c>
      <c r="E6" s="195" t="s">
        <v>294</v>
      </c>
      <c r="F6" s="164">
        <v>1000000</v>
      </c>
      <c r="G6" s="164"/>
      <c r="H6" s="164"/>
      <c r="I6" s="165">
        <f t="shared" si="0"/>
        <v>1000000</v>
      </c>
    </row>
    <row r="7" spans="1:9" ht="20.100000000000001" customHeight="1" x14ac:dyDescent="0.25">
      <c r="A7" s="195" t="s">
        <v>135</v>
      </c>
      <c r="B7" s="195" t="s">
        <v>134</v>
      </c>
      <c r="C7" s="195" t="s">
        <v>137</v>
      </c>
      <c r="D7" s="195" t="s">
        <v>140</v>
      </c>
      <c r="E7" s="195" t="s">
        <v>293</v>
      </c>
      <c r="F7" s="164">
        <v>2000000</v>
      </c>
      <c r="G7" s="164"/>
      <c r="H7" s="164"/>
      <c r="I7" s="165">
        <f t="shared" si="0"/>
        <v>2000000</v>
      </c>
    </row>
    <row r="8" spans="1:9" ht="20.100000000000001" customHeight="1" x14ac:dyDescent="0.25">
      <c r="A8" s="195" t="s">
        <v>135</v>
      </c>
      <c r="B8" s="195" t="s">
        <v>130</v>
      </c>
      <c r="C8" s="195" t="s">
        <v>139</v>
      </c>
      <c r="D8" s="195" t="s">
        <v>140</v>
      </c>
      <c r="E8" s="195" t="s">
        <v>288</v>
      </c>
      <c r="F8" s="164">
        <v>13000000</v>
      </c>
      <c r="G8" s="164">
        <v>5888000</v>
      </c>
      <c r="H8" s="164"/>
      <c r="I8" s="165">
        <f t="shared" si="0"/>
        <v>18888000</v>
      </c>
    </row>
    <row r="9" spans="1:9" ht="20.100000000000001" customHeight="1" x14ac:dyDescent="0.25">
      <c r="A9" s="195" t="s">
        <v>135</v>
      </c>
      <c r="B9" s="195" t="s">
        <v>131</v>
      </c>
      <c r="C9" s="195" t="s">
        <v>139</v>
      </c>
      <c r="D9" s="195" t="s">
        <v>140</v>
      </c>
      <c r="E9" s="195" t="s">
        <v>286</v>
      </c>
      <c r="F9" s="164">
        <v>50000</v>
      </c>
      <c r="G9" s="164"/>
      <c r="H9" s="164"/>
      <c r="I9" s="165">
        <f t="shared" si="0"/>
        <v>50000</v>
      </c>
    </row>
    <row r="10" spans="1:9" ht="20.100000000000001" customHeight="1" x14ac:dyDescent="0.25">
      <c r="A10" s="195" t="s">
        <v>134</v>
      </c>
      <c r="B10" s="195" t="s">
        <v>137</v>
      </c>
      <c r="C10" s="195" t="s">
        <v>137</v>
      </c>
      <c r="D10" s="195" t="s">
        <v>137</v>
      </c>
      <c r="E10" s="195" t="s">
        <v>284</v>
      </c>
      <c r="F10" s="164">
        <v>79030000</v>
      </c>
      <c r="G10" s="164"/>
      <c r="H10" s="164"/>
      <c r="I10" s="165">
        <f t="shared" si="0"/>
        <v>79030000</v>
      </c>
    </row>
    <row r="11" spans="1:9" ht="20.100000000000001" customHeight="1" x14ac:dyDescent="0.25">
      <c r="A11" s="195" t="s">
        <v>130</v>
      </c>
      <c r="B11" s="195" t="s">
        <v>136</v>
      </c>
      <c r="C11" s="195" t="s">
        <v>137</v>
      </c>
      <c r="D11" s="195" t="s">
        <v>140</v>
      </c>
      <c r="E11" s="195" t="s">
        <v>280</v>
      </c>
      <c r="F11" s="164">
        <v>11949000</v>
      </c>
      <c r="G11" s="164"/>
      <c r="H11" s="164"/>
      <c r="I11" s="165">
        <f t="shared" si="0"/>
        <v>11949000</v>
      </c>
    </row>
    <row r="12" spans="1:9" ht="20.100000000000001" customHeight="1" x14ac:dyDescent="0.25">
      <c r="A12" s="195" t="s">
        <v>130</v>
      </c>
      <c r="B12" s="195" t="s">
        <v>136</v>
      </c>
      <c r="C12" s="195" t="s">
        <v>137</v>
      </c>
      <c r="D12" s="195" t="s">
        <v>223</v>
      </c>
      <c r="E12" s="195" t="s">
        <v>280</v>
      </c>
      <c r="F12" s="164">
        <v>25000000</v>
      </c>
      <c r="G12" s="164">
        <v>6006400</v>
      </c>
      <c r="H12" s="164">
        <v>10000000</v>
      </c>
      <c r="I12" s="165">
        <f t="shared" si="0"/>
        <v>41006400</v>
      </c>
    </row>
    <row r="13" spans="1:9" ht="20.100000000000001" customHeight="1" x14ac:dyDescent="0.25">
      <c r="A13" s="195" t="s">
        <v>135</v>
      </c>
      <c r="B13" s="195" t="s">
        <v>130</v>
      </c>
      <c r="C13" s="195" t="s">
        <v>130</v>
      </c>
      <c r="D13" s="195" t="s">
        <v>130</v>
      </c>
      <c r="E13" s="195" t="s">
        <v>279</v>
      </c>
      <c r="F13" s="164">
        <v>3050000</v>
      </c>
      <c r="G13" s="164"/>
      <c r="H13" s="164"/>
      <c r="I13" s="165">
        <f t="shared" si="0"/>
        <v>3050000</v>
      </c>
    </row>
    <row r="14" spans="1:9" ht="20.100000000000001" customHeight="1" x14ac:dyDescent="0.25">
      <c r="A14" s="195" t="s">
        <v>135</v>
      </c>
      <c r="B14" s="195" t="s">
        <v>130</v>
      </c>
      <c r="C14" s="195" t="s">
        <v>132</v>
      </c>
      <c r="D14" s="195" t="s">
        <v>137</v>
      </c>
      <c r="E14" s="195" t="s">
        <v>291</v>
      </c>
      <c r="F14" s="164">
        <v>150000</v>
      </c>
      <c r="G14" s="164">
        <v>400000</v>
      </c>
      <c r="H14" s="164"/>
      <c r="I14" s="165">
        <f t="shared" si="0"/>
        <v>550000</v>
      </c>
    </row>
    <row r="15" spans="1:9" ht="20.100000000000001" customHeight="1" x14ac:dyDescent="0.25">
      <c r="A15" s="195" t="s">
        <v>133</v>
      </c>
      <c r="B15" s="195" t="s">
        <v>132</v>
      </c>
      <c r="C15" s="195" t="s">
        <v>137</v>
      </c>
      <c r="D15" s="195" t="s">
        <v>135</v>
      </c>
      <c r="E15" s="195" t="s">
        <v>283</v>
      </c>
      <c r="F15" s="164">
        <v>200000</v>
      </c>
      <c r="G15" s="164"/>
      <c r="H15" s="164"/>
      <c r="I15" s="165">
        <f t="shared" si="0"/>
        <v>200000</v>
      </c>
    </row>
    <row r="16" spans="1:9" ht="20.100000000000001" customHeight="1" x14ac:dyDescent="0.25">
      <c r="A16" s="195" t="s">
        <v>135</v>
      </c>
      <c r="B16" s="195" t="s">
        <v>132</v>
      </c>
      <c r="C16" s="195" t="s">
        <v>131</v>
      </c>
      <c r="D16" s="195" t="s">
        <v>132</v>
      </c>
      <c r="E16" s="195" t="s">
        <v>292</v>
      </c>
      <c r="F16" s="164">
        <v>200000</v>
      </c>
      <c r="G16" s="164"/>
      <c r="H16" s="164"/>
      <c r="I16" s="165">
        <f t="shared" si="0"/>
        <v>200000</v>
      </c>
    </row>
    <row r="17" spans="1:9" ht="20.100000000000001" customHeight="1" x14ac:dyDescent="0.25">
      <c r="A17" s="195" t="s">
        <v>130</v>
      </c>
      <c r="B17" s="195" t="s">
        <v>136</v>
      </c>
      <c r="C17" s="195" t="s">
        <v>131</v>
      </c>
      <c r="D17" s="195" t="s">
        <v>223</v>
      </c>
      <c r="E17" s="195" t="s">
        <v>281</v>
      </c>
      <c r="F17" s="164">
        <v>1000</v>
      </c>
      <c r="G17" s="164"/>
      <c r="H17" s="164"/>
      <c r="I17" s="165">
        <f t="shared" si="0"/>
        <v>1000</v>
      </c>
    </row>
    <row r="18" spans="1:9" ht="20.100000000000001" customHeight="1" x14ac:dyDescent="0.25">
      <c r="A18" s="195" t="s">
        <v>135</v>
      </c>
      <c r="B18" s="195" t="s">
        <v>130</v>
      </c>
      <c r="C18" s="195" t="s">
        <v>131</v>
      </c>
      <c r="D18" s="195" t="s">
        <v>137</v>
      </c>
      <c r="E18" s="195" t="s">
        <v>296</v>
      </c>
      <c r="F18" s="164">
        <v>600000</v>
      </c>
      <c r="G18" s="164"/>
      <c r="H18" s="164"/>
      <c r="I18" s="165">
        <f t="shared" si="0"/>
        <v>600000</v>
      </c>
    </row>
    <row r="19" spans="1:9" ht="20.100000000000001" customHeight="1" x14ac:dyDescent="0.25">
      <c r="A19" s="195" t="s">
        <v>135</v>
      </c>
      <c r="B19" s="195" t="s">
        <v>133</v>
      </c>
      <c r="C19" s="195" t="s">
        <v>131</v>
      </c>
      <c r="D19" s="195" t="s">
        <v>137</v>
      </c>
      <c r="E19" s="195" t="s">
        <v>289</v>
      </c>
      <c r="F19" s="164">
        <v>2500000</v>
      </c>
      <c r="G19" s="164"/>
      <c r="H19" s="164"/>
      <c r="I19" s="165">
        <f t="shared" si="0"/>
        <v>2500000</v>
      </c>
    </row>
    <row r="20" spans="1:9" ht="20.100000000000001" customHeight="1" x14ac:dyDescent="0.25">
      <c r="A20" s="195" t="s">
        <v>130</v>
      </c>
      <c r="B20" s="195" t="s">
        <v>139</v>
      </c>
      <c r="C20" s="195" t="s">
        <v>135</v>
      </c>
      <c r="D20" s="195" t="s">
        <v>137</v>
      </c>
      <c r="E20" s="195" t="s">
        <v>295</v>
      </c>
      <c r="F20" s="164">
        <v>10000000</v>
      </c>
      <c r="G20" s="164"/>
      <c r="H20" s="164"/>
      <c r="I20" s="165">
        <f t="shared" si="0"/>
        <v>10000000</v>
      </c>
    </row>
    <row r="21" spans="1:9" ht="20.100000000000001" customHeight="1" x14ac:dyDescent="0.25">
      <c r="A21" s="195" t="s">
        <v>135</v>
      </c>
      <c r="B21" s="195" t="s">
        <v>135</v>
      </c>
      <c r="C21" s="195" t="s">
        <v>135</v>
      </c>
      <c r="D21" s="195" t="s">
        <v>135</v>
      </c>
      <c r="E21" s="195" t="s">
        <v>282</v>
      </c>
      <c r="F21" s="164">
        <v>30000</v>
      </c>
      <c r="G21" s="164"/>
      <c r="H21" s="164"/>
      <c r="I21" s="165">
        <f t="shared" si="0"/>
        <v>30000</v>
      </c>
    </row>
    <row r="22" spans="1:9" ht="20.100000000000001" customHeight="1" x14ac:dyDescent="0.25">
      <c r="A22" s="195" t="s">
        <v>135</v>
      </c>
      <c r="B22" s="195" t="s">
        <v>135</v>
      </c>
      <c r="C22" s="195" t="s">
        <v>135</v>
      </c>
      <c r="D22" s="195" t="s">
        <v>137</v>
      </c>
      <c r="E22" s="195" t="s">
        <v>290</v>
      </c>
      <c r="F22" s="164">
        <v>150000</v>
      </c>
      <c r="G22" s="164"/>
      <c r="H22" s="164"/>
      <c r="I22" s="165">
        <f t="shared" si="0"/>
        <v>150000</v>
      </c>
    </row>
    <row r="29" spans="1:9" x14ac:dyDescent="0.25">
      <c r="A29" s="301" t="s">
        <v>219</v>
      </c>
      <c r="B29" s="301"/>
      <c r="C29" s="301"/>
      <c r="D29" s="301"/>
      <c r="E29" s="301"/>
      <c r="F29" s="301"/>
      <c r="G29" s="301"/>
      <c r="H29" s="301"/>
      <c r="I29" s="301"/>
    </row>
    <row r="30" spans="1:9" ht="20.100000000000001" customHeight="1" x14ac:dyDescent="0.25">
      <c r="A30" s="195" t="s">
        <v>135</v>
      </c>
      <c r="B30" s="195" t="s">
        <v>131</v>
      </c>
      <c r="C30" s="195" t="s">
        <v>135</v>
      </c>
      <c r="D30" s="195" t="s">
        <v>131</v>
      </c>
      <c r="E30" s="196" t="s">
        <v>311</v>
      </c>
      <c r="F30" s="164">
        <v>500000</v>
      </c>
      <c r="G30" s="164"/>
      <c r="H30" s="164"/>
      <c r="I30" s="165">
        <f t="shared" ref="I30:I46" si="1">SUM(F30:H30)</f>
        <v>500000</v>
      </c>
    </row>
    <row r="31" spans="1:9" ht="20.100000000000001" customHeight="1" x14ac:dyDescent="0.25">
      <c r="A31" s="195" t="s">
        <v>130</v>
      </c>
      <c r="B31" s="195" t="s">
        <v>136</v>
      </c>
      <c r="C31" s="195" t="s">
        <v>135</v>
      </c>
      <c r="D31" s="195" t="s">
        <v>137</v>
      </c>
      <c r="E31" s="196" t="s">
        <v>312</v>
      </c>
      <c r="F31" s="164">
        <v>10685000</v>
      </c>
      <c r="G31" s="164"/>
      <c r="H31" s="164"/>
      <c r="I31" s="165">
        <f t="shared" si="1"/>
        <v>10685000</v>
      </c>
    </row>
    <row r="32" spans="1:9" ht="20.100000000000001" customHeight="1" x14ac:dyDescent="0.25">
      <c r="A32" s="195" t="s">
        <v>133</v>
      </c>
      <c r="B32" s="195" t="s">
        <v>137</v>
      </c>
      <c r="C32" s="195" t="s">
        <v>131</v>
      </c>
      <c r="D32" s="195" t="s">
        <v>131</v>
      </c>
      <c r="E32" s="196" t="s">
        <v>298</v>
      </c>
      <c r="F32" s="164">
        <v>2000000</v>
      </c>
      <c r="G32" s="164"/>
      <c r="H32" s="164"/>
      <c r="I32" s="165">
        <f t="shared" si="1"/>
        <v>2000000</v>
      </c>
    </row>
    <row r="33" spans="1:9" ht="20.100000000000001" customHeight="1" x14ac:dyDescent="0.25">
      <c r="A33" s="195" t="s">
        <v>133</v>
      </c>
      <c r="B33" s="195" t="s">
        <v>135</v>
      </c>
      <c r="C33" s="195" t="s">
        <v>137</v>
      </c>
      <c r="D33" s="195" t="s">
        <v>137</v>
      </c>
      <c r="E33" s="195" t="s">
        <v>300</v>
      </c>
      <c r="F33" s="164">
        <v>13950000</v>
      </c>
      <c r="G33" s="164"/>
      <c r="H33" s="164"/>
      <c r="I33" s="165">
        <f t="shared" si="1"/>
        <v>13950000</v>
      </c>
    </row>
    <row r="34" spans="1:9" ht="20.100000000000001" customHeight="1" x14ac:dyDescent="0.25">
      <c r="A34" s="195" t="s">
        <v>133</v>
      </c>
      <c r="B34" s="195" t="s">
        <v>137</v>
      </c>
      <c r="C34" s="195" t="s">
        <v>131</v>
      </c>
      <c r="D34" s="195" t="s">
        <v>137</v>
      </c>
      <c r="E34" s="196" t="s">
        <v>305</v>
      </c>
      <c r="F34" s="164">
        <v>100000</v>
      </c>
      <c r="G34" s="164"/>
      <c r="H34" s="164"/>
      <c r="I34" s="165">
        <f t="shared" si="1"/>
        <v>100000</v>
      </c>
    </row>
    <row r="35" spans="1:9" ht="20.100000000000001" customHeight="1" x14ac:dyDescent="0.25">
      <c r="A35" s="195" t="s">
        <v>133</v>
      </c>
      <c r="B35" s="195" t="s">
        <v>137</v>
      </c>
      <c r="C35" s="195" t="s">
        <v>137</v>
      </c>
      <c r="D35" s="195" t="s">
        <v>137</v>
      </c>
      <c r="E35" s="196" t="s">
        <v>313</v>
      </c>
      <c r="F35" s="164">
        <v>100000</v>
      </c>
      <c r="G35" s="164"/>
      <c r="H35" s="164"/>
      <c r="I35" s="165">
        <f t="shared" si="1"/>
        <v>100000</v>
      </c>
    </row>
    <row r="36" spans="1:9" ht="20.100000000000001" customHeight="1" x14ac:dyDescent="0.25">
      <c r="A36" s="195" t="s">
        <v>133</v>
      </c>
      <c r="B36" s="195" t="s">
        <v>137</v>
      </c>
      <c r="C36" s="195" t="s">
        <v>131</v>
      </c>
      <c r="D36" s="195" t="s">
        <v>140</v>
      </c>
      <c r="E36" s="196" t="s">
        <v>304</v>
      </c>
      <c r="F36" s="164">
        <v>10000</v>
      </c>
      <c r="G36" s="164"/>
      <c r="H36" s="164"/>
      <c r="I36" s="165">
        <f t="shared" si="1"/>
        <v>10000</v>
      </c>
    </row>
    <row r="37" spans="1:9" ht="20.100000000000001" customHeight="1" x14ac:dyDescent="0.25">
      <c r="A37" s="195" t="s">
        <v>134</v>
      </c>
      <c r="B37" s="195" t="s">
        <v>137</v>
      </c>
      <c r="C37" s="195" t="s">
        <v>137</v>
      </c>
      <c r="D37" s="195" t="s">
        <v>137</v>
      </c>
      <c r="E37" s="196" t="s">
        <v>310</v>
      </c>
      <c r="F37" s="164">
        <v>3280000</v>
      </c>
      <c r="G37" s="164">
        <v>1000000</v>
      </c>
      <c r="H37" s="164"/>
      <c r="I37" s="165">
        <f t="shared" si="1"/>
        <v>4280000</v>
      </c>
    </row>
    <row r="38" spans="1:9" ht="20.100000000000001" customHeight="1" x14ac:dyDescent="0.25">
      <c r="A38" s="195" t="s">
        <v>130</v>
      </c>
      <c r="B38" s="195" t="s">
        <v>136</v>
      </c>
      <c r="C38" s="195" t="s">
        <v>137</v>
      </c>
      <c r="D38" s="195" t="s">
        <v>223</v>
      </c>
      <c r="E38" s="196" t="s">
        <v>280</v>
      </c>
      <c r="F38" s="164">
        <v>53003400</v>
      </c>
      <c r="G38" s="164">
        <v>2200000</v>
      </c>
      <c r="H38" s="164">
        <v>10000000</v>
      </c>
      <c r="I38" s="165">
        <f t="shared" si="1"/>
        <v>65203400</v>
      </c>
    </row>
    <row r="39" spans="1:9" ht="20.100000000000001" customHeight="1" x14ac:dyDescent="0.25">
      <c r="A39" s="195" t="s">
        <v>133</v>
      </c>
      <c r="B39" s="195" t="s">
        <v>130</v>
      </c>
      <c r="C39" s="195" t="s">
        <v>134</v>
      </c>
      <c r="D39" s="195" t="s">
        <v>137</v>
      </c>
      <c r="E39" s="195" t="s">
        <v>299</v>
      </c>
      <c r="F39" s="164">
        <v>14423000</v>
      </c>
      <c r="G39" s="164"/>
      <c r="H39" s="164"/>
      <c r="I39" s="165">
        <f t="shared" si="1"/>
        <v>14423000</v>
      </c>
    </row>
    <row r="40" spans="1:9" ht="20.100000000000001" customHeight="1" x14ac:dyDescent="0.25">
      <c r="A40" s="195" t="s">
        <v>133</v>
      </c>
      <c r="B40" s="195" t="s">
        <v>137</v>
      </c>
      <c r="C40" s="195" t="s">
        <v>131</v>
      </c>
      <c r="D40" s="195" t="s">
        <v>130</v>
      </c>
      <c r="E40" s="196" t="s">
        <v>303</v>
      </c>
      <c r="F40" s="164">
        <v>100000</v>
      </c>
      <c r="G40" s="164"/>
      <c r="H40" s="164"/>
      <c r="I40" s="165">
        <f t="shared" si="1"/>
        <v>100000</v>
      </c>
    </row>
    <row r="41" spans="1:9" ht="20.100000000000001" customHeight="1" x14ac:dyDescent="0.25">
      <c r="A41" s="195" t="s">
        <v>133</v>
      </c>
      <c r="B41" s="195" t="s">
        <v>137</v>
      </c>
      <c r="C41" s="195" t="s">
        <v>131</v>
      </c>
      <c r="D41" s="195" t="s">
        <v>132</v>
      </c>
      <c r="E41" s="196" t="s">
        <v>302</v>
      </c>
      <c r="F41" s="164">
        <v>11000000</v>
      </c>
      <c r="G41" s="164"/>
      <c r="H41" s="164"/>
      <c r="I41" s="165">
        <f t="shared" si="1"/>
        <v>11000000</v>
      </c>
    </row>
    <row r="42" spans="1:9" ht="20.100000000000001" customHeight="1" x14ac:dyDescent="0.25">
      <c r="A42" s="195" t="s">
        <v>135</v>
      </c>
      <c r="B42" s="195" t="s">
        <v>308</v>
      </c>
      <c r="C42" s="195" t="s">
        <v>135</v>
      </c>
      <c r="D42" s="195" t="s">
        <v>131</v>
      </c>
      <c r="E42" s="196" t="s">
        <v>309</v>
      </c>
      <c r="F42" s="164">
        <v>500000</v>
      </c>
      <c r="G42" s="164"/>
      <c r="H42" s="164"/>
      <c r="I42" s="165">
        <f t="shared" si="1"/>
        <v>500000</v>
      </c>
    </row>
    <row r="43" spans="1:9" ht="20.100000000000001" customHeight="1" x14ac:dyDescent="0.25">
      <c r="A43" s="195" t="s">
        <v>133</v>
      </c>
      <c r="B43" s="195" t="s">
        <v>131</v>
      </c>
      <c r="C43" s="195" t="s">
        <v>137</v>
      </c>
      <c r="D43" s="195" t="s">
        <v>131</v>
      </c>
      <c r="E43" s="196" t="s">
        <v>301</v>
      </c>
      <c r="F43" s="164">
        <v>473600</v>
      </c>
      <c r="G43" s="164">
        <v>4264400</v>
      </c>
      <c r="H43" s="164"/>
      <c r="I43" s="165">
        <f t="shared" si="1"/>
        <v>4738000</v>
      </c>
    </row>
    <row r="44" spans="1:9" ht="20.100000000000001" customHeight="1" x14ac:dyDescent="0.25">
      <c r="A44" s="195" t="s">
        <v>135</v>
      </c>
      <c r="B44" s="195" t="s">
        <v>130</v>
      </c>
      <c r="C44" s="195" t="s">
        <v>130</v>
      </c>
      <c r="D44" s="195" t="s">
        <v>131</v>
      </c>
      <c r="E44" s="196" t="s">
        <v>307</v>
      </c>
      <c r="F44" s="164">
        <v>2000000</v>
      </c>
      <c r="G44" s="164"/>
      <c r="H44" s="164"/>
      <c r="I44" s="165">
        <f t="shared" si="1"/>
        <v>2000000</v>
      </c>
    </row>
    <row r="45" spans="1:9" ht="20.100000000000001" customHeight="1" x14ac:dyDescent="0.25">
      <c r="A45" s="195" t="s">
        <v>135</v>
      </c>
      <c r="B45" s="195" t="s">
        <v>130</v>
      </c>
      <c r="C45" s="195" t="s">
        <v>137</v>
      </c>
      <c r="D45" s="195" t="s">
        <v>136</v>
      </c>
      <c r="E45" s="196" t="s">
        <v>306</v>
      </c>
      <c r="F45" s="164">
        <v>1500000</v>
      </c>
      <c r="G45" s="164">
        <v>400000</v>
      </c>
      <c r="H45" s="164"/>
      <c r="I45" s="165">
        <f t="shared" si="1"/>
        <v>1900000</v>
      </c>
    </row>
    <row r="46" spans="1:9" ht="20.100000000000001" customHeight="1" x14ac:dyDescent="0.25">
      <c r="A46" s="195" t="s">
        <v>135</v>
      </c>
      <c r="B46" s="195" t="s">
        <v>135</v>
      </c>
      <c r="C46" s="195" t="s">
        <v>135</v>
      </c>
      <c r="D46" s="195" t="s">
        <v>137</v>
      </c>
      <c r="E46" s="195" t="s">
        <v>290</v>
      </c>
      <c r="F46" s="164">
        <v>30000</v>
      </c>
      <c r="G46" s="164"/>
      <c r="H46" s="164"/>
      <c r="I46" s="165">
        <f t="shared" si="1"/>
        <v>30000</v>
      </c>
    </row>
  </sheetData>
  <sortState ref="A30:I46">
    <sortCondition ref="E30:E46"/>
  </sortState>
  <mergeCells count="2">
    <mergeCell ref="A1:I1"/>
    <mergeCell ref="A29:I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GİDER</vt:lpstr>
      <vt:lpstr>Sayfa1</vt:lpstr>
      <vt:lpstr>Sayfa2</vt:lpstr>
      <vt:lpstr>Sayfa3</vt:lpstr>
      <vt:lpstr>GİDER!Yazdırma_Alanı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ekrem.kara</dc:creator>
  <cp:lastModifiedBy>Murat Ünal</cp:lastModifiedBy>
  <cp:lastPrinted>2015-11-24T14:01:47Z</cp:lastPrinted>
  <dcterms:created xsi:type="dcterms:W3CDTF">2012-09-26T16:19:05Z</dcterms:created>
  <dcterms:modified xsi:type="dcterms:W3CDTF">2015-12-09T15:26:16Z</dcterms:modified>
</cp:coreProperties>
</file>