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gukan.aras\Desktop\"/>
    </mc:Choice>
  </mc:AlternateContent>
  <bookViews>
    <workbookView xWindow="0" yWindow="3600" windowWidth="28800" windowHeight="123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F6" i="1" l="1"/>
  <c r="L6" i="1" l="1"/>
  <c r="L10" i="1" s="1"/>
  <c r="D10" i="1" l="1"/>
  <c r="J6" i="1"/>
  <c r="J10" i="1" s="1"/>
  <c r="H6" i="1"/>
  <c r="H10" i="1" s="1"/>
  <c r="F10" i="1"/>
  <c r="D11" i="1" l="1"/>
  <c r="A31" i="1" s="1"/>
  <c r="A25" i="1"/>
  <c r="A27" i="1"/>
  <c r="A20" i="1"/>
  <c r="A29" i="1"/>
  <c r="A24" i="1" l="1"/>
  <c r="A23" i="1"/>
  <c r="A21" i="1"/>
  <c r="A18" i="1"/>
  <c r="A19" i="1"/>
  <c r="D16" i="1"/>
  <c r="A28" i="1"/>
  <c r="A26" i="1"/>
  <c r="A30" i="1"/>
  <c r="A22" i="1"/>
  <c r="D12" i="1" l="1"/>
</calcChain>
</file>

<file path=xl/sharedStrings.xml><?xml version="1.0" encoding="utf-8"?>
<sst xmlns="http://schemas.openxmlformats.org/spreadsheetml/2006/main" count="62" uniqueCount="56">
  <si>
    <t>YILLARA GÖRE YAPI GRUP VE SINIFINA GÖRE YAPI BİRİM MALİYETLERİ TABLOSU (TL/m²)</t>
  </si>
  <si>
    <t>YÜRÜRLÜK
TARİHİ</t>
  </si>
  <si>
    <t>YAPI SINIFI</t>
  </si>
  <si>
    <t>II-A</t>
  </si>
  <si>
    <t>II-B</t>
  </si>
  <si>
    <t>II-C</t>
  </si>
  <si>
    <t>III-A</t>
  </si>
  <si>
    <t>III-B</t>
  </si>
  <si>
    <t>IV-A</t>
  </si>
  <si>
    <t>IV-B</t>
  </si>
  <si>
    <t>IV-C</t>
  </si>
  <si>
    <t>V-A</t>
  </si>
  <si>
    <t>V-B</t>
  </si>
  <si>
    <t>V-C</t>
  </si>
  <si>
    <t>V-D</t>
  </si>
  <si>
    <t>YIL/Y. SINIFI</t>
  </si>
  <si>
    <t>2A</t>
  </si>
  <si>
    <t>2B</t>
  </si>
  <si>
    <t>2C</t>
  </si>
  <si>
    <t>3A</t>
  </si>
  <si>
    <t>3B</t>
  </si>
  <si>
    <t>4A</t>
  </si>
  <si>
    <t>4B</t>
  </si>
  <si>
    <t>4C</t>
  </si>
  <si>
    <t>5A</t>
  </si>
  <si>
    <t>5B</t>
  </si>
  <si>
    <t>5C</t>
  </si>
  <si>
    <t>5D</t>
  </si>
  <si>
    <t>SÖZLEŞME BİRİM FİYAT YILI
(RUHSAT YILI)</t>
  </si>
  <si>
    <t>YAPI SINIFI VE GRUBU (ÖR.4A)</t>
  </si>
  <si>
    <t>YAPI ALANI</t>
  </si>
  <si>
    <t>TOPLAM YAPIM İŞİ TUTARI</t>
  </si>
  <si>
    <t>YAPIM İŞİ  TUTARI (₺)</t>
  </si>
  <si>
    <t>MÜTEAHHİT GRUBU</t>
  </si>
  <si>
    <t>B</t>
  </si>
  <si>
    <t>F</t>
  </si>
  <si>
    <t>A</t>
  </si>
  <si>
    <t>B1</t>
  </si>
  <si>
    <t>C</t>
  </si>
  <si>
    <t>C1</t>
  </si>
  <si>
    <t>D</t>
  </si>
  <si>
    <t>D1</t>
  </si>
  <si>
    <t>E</t>
  </si>
  <si>
    <t>E1</t>
  </si>
  <si>
    <t>F1</t>
  </si>
  <si>
    <t>G</t>
  </si>
  <si>
    <t>G1</t>
  </si>
  <si>
    <t>H</t>
  </si>
  <si>
    <t>KÜME YAPI YAPIM İŞİ MİKTARI HESAPLAMA</t>
  </si>
  <si>
    <t>YAPILACAK İŞİN ORANI</t>
  </si>
  <si>
    <t>YETERLİLİK DURUMU</t>
  </si>
  <si>
    <t>ÜSTLENEBİLECEĞİ YAPIM İŞİ TUTARI</t>
  </si>
  <si>
    <t>GEREKLİ OLAN MÜTEAHHİT GRUBU</t>
  </si>
  <si>
    <t>MÜTEAHHİT YAPIM İŞİ YETERLİLİK HESABI</t>
  </si>
  <si>
    <t>YAPILABİLECEK İŞ MİKTARI</t>
  </si>
  <si>
    <t>GRUBU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</si>
</sst>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#,##0.00&quot;₺&quot;"/>
    <numFmt numFmtId="166" formatCode="#,##0&quot;₺&quot;"/>
  </numFmts>
  <fonts count="8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64" fontId="1" fillId="0" borderId="4" xfId="0" applyNumberFormat="1" applyFont="1" applyBorder="1"/>
    <xf numFmtId="0" fontId="3" fillId="0" borderId="4" xfId="0" applyFont="1" applyBorder="1" applyAlignment="1">
      <alignment wrapText="1"/>
    </xf>
    <xf numFmtId="165" fontId="2" fillId="0" borderId="4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4" xfId="0" applyFont="1" applyBorder="1" applyAlignment="1">
      <alignment vertical="center"/>
    </xf>
    <xf numFmtId="166" fontId="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4" fontId="2" fillId="0" borderId="4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0" fontId="2" fillId="2" borderId="1" xfId="0" applyNumberFormat="1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L7" sqref="L7:M7"/>
    </sheetView>
  </sheetViews>
  <sheetFormatPr defaultRowHeight="15" x14ac:dyDescent="0.25"/>
  <cols>
    <col min="1" max="1" width="10.28515625" customWidth="1"/>
    <col min="2" max="2" width="12.28515625" bestFit="1" customWidth="1"/>
  </cols>
  <sheetData>
    <row r="1" spans="1:14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x14ac:dyDescent="0.25">
      <c r="A2" s="37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24"/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24</v>
      </c>
      <c r="L3" s="2" t="s">
        <v>25</v>
      </c>
      <c r="M3" s="2" t="s">
        <v>26</v>
      </c>
      <c r="N3" s="2" t="s">
        <v>27</v>
      </c>
    </row>
    <row r="4" spans="1:14" x14ac:dyDescent="0.25">
      <c r="A4" s="4">
        <v>45292</v>
      </c>
      <c r="B4" s="2">
        <v>2024</v>
      </c>
      <c r="C4" s="3">
        <v>3500</v>
      </c>
      <c r="D4" s="3">
        <v>5250</v>
      </c>
      <c r="E4" s="3">
        <v>7750</v>
      </c>
      <c r="F4" s="3">
        <v>12250</v>
      </c>
      <c r="G4" s="3">
        <v>14400</v>
      </c>
      <c r="H4" s="3">
        <v>15300</v>
      </c>
      <c r="I4" s="3">
        <v>17400</v>
      </c>
      <c r="J4" s="3">
        <v>18700</v>
      </c>
      <c r="K4" s="3">
        <v>21300</v>
      </c>
      <c r="L4" s="3">
        <v>22250</v>
      </c>
      <c r="M4" s="3">
        <v>24300</v>
      </c>
      <c r="N4" s="3">
        <v>26800</v>
      </c>
    </row>
    <row r="5" spans="1:14" x14ac:dyDescent="0.25">
      <c r="A5" s="24" t="s">
        <v>48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27" customHeight="1" x14ac:dyDescent="0.25">
      <c r="A6" s="38" t="s">
        <v>28</v>
      </c>
      <c r="B6" s="22"/>
      <c r="C6" s="22"/>
      <c r="D6" s="15">
        <v>2024</v>
      </c>
      <c r="E6" s="15"/>
      <c r="F6" s="15">
        <f>D6</f>
        <v>2024</v>
      </c>
      <c r="G6" s="15"/>
      <c r="H6" s="15">
        <f>D6</f>
        <v>2024</v>
      </c>
      <c r="I6" s="15"/>
      <c r="J6" s="15">
        <f>D6</f>
        <v>2024</v>
      </c>
      <c r="K6" s="15"/>
      <c r="L6" s="15">
        <f>D6</f>
        <v>2024</v>
      </c>
      <c r="M6" s="15"/>
      <c r="N6" s="5"/>
    </row>
    <row r="7" spans="1:14" x14ac:dyDescent="0.25">
      <c r="A7" s="22" t="s">
        <v>29</v>
      </c>
      <c r="B7" s="22"/>
      <c r="C7" s="22"/>
      <c r="D7" s="27" t="s">
        <v>20</v>
      </c>
      <c r="E7" s="27"/>
      <c r="F7" s="15" t="s">
        <v>21</v>
      </c>
      <c r="G7" s="15"/>
      <c r="H7" s="15" t="s">
        <v>16</v>
      </c>
      <c r="I7" s="15"/>
      <c r="J7" s="15" t="s">
        <v>22</v>
      </c>
      <c r="K7" s="15"/>
      <c r="L7" s="15" t="s">
        <v>23</v>
      </c>
      <c r="M7" s="15"/>
      <c r="N7" s="5"/>
    </row>
    <row r="8" spans="1:14" x14ac:dyDescent="0.25">
      <c r="A8" s="29" t="s">
        <v>49</v>
      </c>
      <c r="B8" s="30"/>
      <c r="C8" s="31"/>
      <c r="D8" s="32">
        <v>1</v>
      </c>
      <c r="E8" s="33"/>
      <c r="F8" s="16">
        <v>1</v>
      </c>
      <c r="G8" s="17"/>
      <c r="H8" s="16">
        <v>1</v>
      </c>
      <c r="I8" s="17"/>
      <c r="J8" s="16">
        <v>1</v>
      </c>
      <c r="K8" s="17"/>
      <c r="L8" s="16">
        <v>1</v>
      </c>
      <c r="M8" s="17"/>
      <c r="N8" s="5"/>
    </row>
    <row r="9" spans="1:14" x14ac:dyDescent="0.25">
      <c r="A9" s="22" t="s">
        <v>30</v>
      </c>
      <c r="B9" s="22"/>
      <c r="C9" s="22"/>
      <c r="D9" s="18">
        <v>10888</v>
      </c>
      <c r="E9" s="18"/>
      <c r="F9" s="18">
        <v>14132</v>
      </c>
      <c r="G9" s="18"/>
      <c r="H9" s="18">
        <v>816</v>
      </c>
      <c r="I9" s="18"/>
      <c r="J9" s="18">
        <v>0</v>
      </c>
      <c r="K9" s="18"/>
      <c r="L9" s="18">
        <v>0</v>
      </c>
      <c r="M9" s="18"/>
      <c r="N9" s="5"/>
    </row>
    <row r="10" spans="1:14" x14ac:dyDescent="0.25">
      <c r="A10" s="22" t="s">
        <v>32</v>
      </c>
      <c r="B10" s="22"/>
      <c r="C10" s="22"/>
      <c r="D10" s="19">
        <f>D9*D8*HLOOKUP(D7,B3:N4,MATCH(D6,B3:B4,0),FALSE)</f>
        <v>156787200</v>
      </c>
      <c r="E10" s="19"/>
      <c r="F10" s="19">
        <f>F9*F8*HLOOKUP(F7,B3:N4,MATCH(F6,B3:B4,0),FALSE)</f>
        <v>216219600</v>
      </c>
      <c r="G10" s="19"/>
      <c r="H10" s="19">
        <f>H9*H8*HLOOKUP(H7,B3:N4,MATCH(H6,B3:B4,0),FALSE)</f>
        <v>2856000</v>
      </c>
      <c r="I10" s="19"/>
      <c r="J10" s="19">
        <f>J9*J8*HLOOKUP(J7,B3:N4,MATCH(J6,B3:B4,0),FALSE)</f>
        <v>0</v>
      </c>
      <c r="K10" s="19"/>
      <c r="L10" s="19">
        <f>L9*L8*HLOOKUP(L7,B3:N4,MATCH(L6,B3:B4,0),FALSE)</f>
        <v>0</v>
      </c>
      <c r="M10" s="19"/>
      <c r="N10" s="5"/>
    </row>
    <row r="11" spans="1:14" x14ac:dyDescent="0.25">
      <c r="A11" s="24" t="s">
        <v>31</v>
      </c>
      <c r="B11" s="24"/>
      <c r="C11" s="24"/>
      <c r="D11" s="26">
        <f>SUM(D10:M10)</f>
        <v>375862800</v>
      </c>
      <c r="E11" s="26"/>
      <c r="F11" s="26"/>
      <c r="G11" s="10"/>
      <c r="H11" s="10"/>
      <c r="I11" s="10"/>
      <c r="J11" s="10"/>
      <c r="K11" s="10"/>
      <c r="L11" s="5"/>
      <c r="M11" s="5"/>
      <c r="N11" s="5"/>
    </row>
    <row r="12" spans="1:14" x14ac:dyDescent="0.25">
      <c r="A12" s="12" t="s">
        <v>52</v>
      </c>
      <c r="B12" s="13"/>
      <c r="C12" s="13"/>
      <c r="D12" s="12" t="str">
        <f>VLOOKUP(A32,A18:D31,2,0)</f>
        <v>D</v>
      </c>
      <c r="E12" s="13"/>
      <c r="F12" s="14"/>
      <c r="G12" s="10"/>
      <c r="H12" s="10"/>
      <c r="I12" s="10"/>
      <c r="J12" s="10"/>
      <c r="K12" s="10"/>
      <c r="L12" s="5"/>
      <c r="M12" s="5"/>
      <c r="N12" s="5"/>
    </row>
    <row r="13" spans="1:14" x14ac:dyDescent="0.25">
      <c r="A13" s="13" t="s">
        <v>53</v>
      </c>
      <c r="B13" s="13"/>
      <c r="C13" s="13"/>
      <c r="D13" s="13"/>
      <c r="E13" s="13"/>
      <c r="F13" s="13"/>
      <c r="G13" s="13"/>
      <c r="H13" s="13"/>
      <c r="I13" s="13"/>
      <c r="J13" s="13"/>
      <c r="K13" s="14"/>
      <c r="L13" s="5"/>
      <c r="M13" s="5"/>
      <c r="N13" s="5"/>
    </row>
    <row r="14" spans="1:14" x14ac:dyDescent="0.25">
      <c r="A14" s="22" t="s">
        <v>33</v>
      </c>
      <c r="B14" s="22"/>
      <c r="C14" s="22"/>
      <c r="D14" s="27" t="s">
        <v>41</v>
      </c>
      <c r="E14" s="27"/>
      <c r="F14" s="28"/>
      <c r="G14" s="28"/>
      <c r="H14" s="28"/>
      <c r="I14" s="28"/>
      <c r="J14" s="28"/>
      <c r="K14" s="28"/>
      <c r="L14" s="5"/>
      <c r="M14" s="5"/>
      <c r="N14" s="5"/>
    </row>
    <row r="15" spans="1:14" x14ac:dyDescent="0.25">
      <c r="A15" s="22" t="s">
        <v>51</v>
      </c>
      <c r="B15" s="22"/>
      <c r="C15" s="22"/>
      <c r="D15" s="20">
        <f>VLOOKUP(D14,B18:C31,2,0)</f>
        <v>351225000</v>
      </c>
      <c r="E15" s="21"/>
      <c r="F15" s="6"/>
      <c r="G15" s="23"/>
      <c r="H15" s="23"/>
      <c r="I15" s="23"/>
      <c r="J15" s="23"/>
      <c r="K15" s="23"/>
      <c r="L15" s="23"/>
      <c r="M15" s="23"/>
      <c r="N15" s="23"/>
    </row>
    <row r="16" spans="1:14" x14ac:dyDescent="0.25">
      <c r="A16" s="24" t="s">
        <v>50</v>
      </c>
      <c r="B16" s="24"/>
      <c r="C16" s="24"/>
      <c r="D16" s="25" t="str">
        <f>IF(D15&gt;=D11,"YETERLİ","YETERLİ DEĞİL")</f>
        <v>YETERLİ DEĞİL</v>
      </c>
      <c r="E16" s="25"/>
      <c r="F16" s="25"/>
      <c r="G16" s="23"/>
      <c r="H16" s="23"/>
      <c r="I16" s="23"/>
      <c r="J16" s="23"/>
      <c r="K16" s="23"/>
      <c r="L16" s="23"/>
      <c r="M16" s="23"/>
      <c r="N16" s="23"/>
    </row>
    <row r="17" spans="1:4" x14ac:dyDescent="0.25">
      <c r="B17" t="s">
        <v>55</v>
      </c>
      <c r="C17" s="39" t="s">
        <v>54</v>
      </c>
      <c r="D17" s="39"/>
    </row>
    <row r="18" spans="1:4" ht="15" customHeight="1" x14ac:dyDescent="0.25">
      <c r="A18" s="7">
        <f>IF($D$11&gt;C19,1,0)</f>
        <v>0</v>
      </c>
      <c r="B18" s="8" t="s">
        <v>36</v>
      </c>
      <c r="C18" s="11">
        <v>1404900000</v>
      </c>
      <c r="D18" s="11"/>
    </row>
    <row r="19" spans="1:4" ht="15" customHeight="1" x14ac:dyDescent="0.25">
      <c r="A19" s="7">
        <f t="shared" ref="A19:A31" si="0">IF($D$11&gt;C20,1,0)</f>
        <v>0</v>
      </c>
      <c r="B19" s="8" t="s">
        <v>34</v>
      </c>
      <c r="C19" s="11">
        <v>983430000</v>
      </c>
      <c r="D19" s="11"/>
    </row>
    <row r="20" spans="1:4" ht="15" customHeight="1" x14ac:dyDescent="0.25">
      <c r="A20" s="7">
        <f t="shared" si="0"/>
        <v>0</v>
      </c>
      <c r="B20" s="8" t="s">
        <v>37</v>
      </c>
      <c r="C20" s="11">
        <v>842940000</v>
      </c>
      <c r="D20" s="11"/>
    </row>
    <row r="21" spans="1:4" ht="15" customHeight="1" x14ac:dyDescent="0.25">
      <c r="A21" s="7">
        <f t="shared" si="0"/>
        <v>0</v>
      </c>
      <c r="B21" s="8" t="s">
        <v>38</v>
      </c>
      <c r="C21" s="11">
        <v>702450000</v>
      </c>
      <c r="D21" s="11"/>
    </row>
    <row r="22" spans="1:4" x14ac:dyDescent="0.25">
      <c r="A22" s="7">
        <f t="shared" si="0"/>
        <v>0</v>
      </c>
      <c r="B22" s="8" t="s">
        <v>39</v>
      </c>
      <c r="C22" s="11">
        <v>585375000</v>
      </c>
      <c r="D22" s="11"/>
    </row>
    <row r="23" spans="1:4" x14ac:dyDescent="0.25">
      <c r="A23" s="7">
        <f t="shared" si="0"/>
        <v>1</v>
      </c>
      <c r="B23" s="8" t="s">
        <v>40</v>
      </c>
      <c r="C23" s="11">
        <v>468300000</v>
      </c>
      <c r="D23" s="11"/>
    </row>
    <row r="24" spans="1:4" x14ac:dyDescent="0.25">
      <c r="A24" s="7">
        <f t="shared" si="0"/>
        <v>1</v>
      </c>
      <c r="B24" s="8" t="s">
        <v>41</v>
      </c>
      <c r="C24" s="11">
        <v>351225000</v>
      </c>
      <c r="D24" s="11"/>
    </row>
    <row r="25" spans="1:4" x14ac:dyDescent="0.25">
      <c r="A25" s="7">
        <f t="shared" si="0"/>
        <v>1</v>
      </c>
      <c r="B25" s="8" t="s">
        <v>42</v>
      </c>
      <c r="C25" s="11">
        <v>269272500</v>
      </c>
      <c r="D25" s="11"/>
    </row>
    <row r="26" spans="1:4" x14ac:dyDescent="0.25">
      <c r="A26" s="7">
        <f t="shared" si="0"/>
        <v>1</v>
      </c>
      <c r="B26" s="8" t="s">
        <v>43</v>
      </c>
      <c r="C26" s="11">
        <v>187320000</v>
      </c>
      <c r="D26" s="11"/>
    </row>
    <row r="27" spans="1:4" x14ac:dyDescent="0.25">
      <c r="A27" s="7">
        <f t="shared" si="0"/>
        <v>1</v>
      </c>
      <c r="B27" s="8" t="s">
        <v>35</v>
      </c>
      <c r="C27" s="11">
        <v>140490000</v>
      </c>
      <c r="D27" s="11"/>
    </row>
    <row r="28" spans="1:4" x14ac:dyDescent="0.25">
      <c r="A28" s="7">
        <f t="shared" si="0"/>
        <v>1</v>
      </c>
      <c r="B28" s="8" t="s">
        <v>44</v>
      </c>
      <c r="C28" s="11">
        <v>104489438</v>
      </c>
      <c r="D28" s="11"/>
    </row>
    <row r="29" spans="1:4" x14ac:dyDescent="0.25">
      <c r="A29" s="7">
        <f t="shared" si="0"/>
        <v>1</v>
      </c>
      <c r="B29" s="8" t="s">
        <v>45</v>
      </c>
      <c r="C29" s="11">
        <v>73757250</v>
      </c>
      <c r="D29" s="11"/>
    </row>
    <row r="30" spans="1:4" x14ac:dyDescent="0.25">
      <c r="A30" s="7">
        <f t="shared" si="0"/>
        <v>1</v>
      </c>
      <c r="B30" s="8" t="s">
        <v>46</v>
      </c>
      <c r="C30" s="11">
        <v>52683750</v>
      </c>
      <c r="D30" s="11"/>
    </row>
    <row r="31" spans="1:4" x14ac:dyDescent="0.25">
      <c r="A31" s="7">
        <f t="shared" si="0"/>
        <v>1</v>
      </c>
      <c r="B31" t="s">
        <v>47</v>
      </c>
      <c r="C31" s="11">
        <v>29268750</v>
      </c>
      <c r="D31" s="11"/>
    </row>
    <row r="32" spans="1:4" x14ac:dyDescent="0.25">
      <c r="A32" s="9">
        <v>1</v>
      </c>
    </row>
  </sheetData>
  <mergeCells count="60">
    <mergeCell ref="A1:N1"/>
    <mergeCell ref="A2:A3"/>
    <mergeCell ref="A5:N5"/>
    <mergeCell ref="A6:C6"/>
    <mergeCell ref="D6:E6"/>
    <mergeCell ref="F6:G6"/>
    <mergeCell ref="H6:I6"/>
    <mergeCell ref="J6:K6"/>
    <mergeCell ref="L6:M6"/>
    <mergeCell ref="A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D9:E9"/>
    <mergeCell ref="F9:G9"/>
    <mergeCell ref="H9:I9"/>
    <mergeCell ref="J9:K9"/>
    <mergeCell ref="A10:C10"/>
    <mergeCell ref="D10:E10"/>
    <mergeCell ref="F10:G10"/>
    <mergeCell ref="H10:I10"/>
    <mergeCell ref="J10:K10"/>
    <mergeCell ref="C22:D22"/>
    <mergeCell ref="L7:M7"/>
    <mergeCell ref="L8:M8"/>
    <mergeCell ref="L9:M9"/>
    <mergeCell ref="L10:M10"/>
    <mergeCell ref="D15:E15"/>
    <mergeCell ref="A15:C15"/>
    <mergeCell ref="G15:N16"/>
    <mergeCell ref="A16:C16"/>
    <mergeCell ref="D16:F16"/>
    <mergeCell ref="A11:C11"/>
    <mergeCell ref="D11:F11"/>
    <mergeCell ref="A14:C14"/>
    <mergeCell ref="D14:E14"/>
    <mergeCell ref="F14:K14"/>
    <mergeCell ref="A9:C9"/>
    <mergeCell ref="C28:D28"/>
    <mergeCell ref="C29:D29"/>
    <mergeCell ref="C30:D30"/>
    <mergeCell ref="C31:D31"/>
    <mergeCell ref="A12:C12"/>
    <mergeCell ref="D12:F12"/>
    <mergeCell ref="A13:K13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</mergeCells>
  <dataValidations count="3">
    <dataValidation type="list" allowBlank="1" showInputMessage="1" showErrorMessage="1" sqref="D14:E14">
      <formula1>$B$18:$B$31</formula1>
    </dataValidation>
    <dataValidation type="list" allowBlank="1" showInputMessage="1" showErrorMessage="1" sqref="D7:M7 F6:M6">
      <formula1>$C$3:$N$3</formula1>
    </dataValidation>
    <dataValidation type="list" allowBlank="1" showInputMessage="1" showErrorMessage="1" sqref="D6:E6">
      <formula1>$B$4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Cevre ve Sehircilik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Dogukan Aras</dc:creator>
  <cp:lastModifiedBy>Dogukan Aras</cp:lastModifiedBy>
  <dcterms:created xsi:type="dcterms:W3CDTF">2024-08-07T11:46:57Z</dcterms:created>
  <dcterms:modified xsi:type="dcterms:W3CDTF">2024-10-07T12:46:18Z</dcterms:modified>
</cp:coreProperties>
</file>