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tan.gurer\Desktop\"/>
    </mc:Choice>
  </mc:AlternateContent>
  <workbookProtection workbookPassword="CA94" lockStructure="1"/>
  <bookViews>
    <workbookView xWindow="-15" yWindow="225" windowWidth="9465" windowHeight="6015"/>
  </bookViews>
  <sheets>
    <sheet name="Sayfa1" sheetId="1" r:id="rId1"/>
  </sheets>
  <definedNames>
    <definedName name="Z_56D00E1C_DFD0_4450_B649_A0E0FF8AA89D_.wvu.Cols" localSheetId="0" hidden="1">Sayfa1!$M:$N</definedName>
    <definedName name="Z_56D00E1C_DFD0_4450_B649_A0E0FF8AA89D_.wvu.Rows" localSheetId="0" hidden="1">Sayfa1!$8:$18</definedName>
    <definedName name="Z_EC32F820_0566_4D55_99D0_6A863B618E34_.wvu.Cols" localSheetId="0" hidden="1">Sayfa1!$M:$N</definedName>
    <definedName name="Z_EC32F820_0566_4D55_99D0_6A863B618E34_.wvu.Rows" localSheetId="0" hidden="1">Sayfa1!$8:$18</definedName>
  </definedNames>
  <calcPr calcId="162913"/>
  <customWorkbookViews>
    <customWorkbookView name="tan.gurer - Kişisel Görünüm" guid="{56D00E1C-DFD0-4450-B649-A0E0FF8AA89D}" mergeInterval="0" personalView="1" maximized="1" xWindow="1" yWindow="1" windowWidth="1676" windowHeight="779" activeSheetId="1"/>
    <customWorkbookView name="Tan Gürer - Kişisel Görünüm" guid="{EC32F820-0566-4D55-99D0-6A863B618E34}" mergeInterval="0" personalView="1" maximized="1" windowWidth="1676" windowHeight="826" activeSheetId="1"/>
  </customWorkbookViews>
</workbook>
</file>

<file path=xl/calcChain.xml><?xml version="1.0" encoding="utf-8"?>
<calcChain xmlns="http://schemas.openxmlformats.org/spreadsheetml/2006/main">
  <c r="E33" i="1" l="1"/>
  <c r="E35" i="1"/>
  <c r="E34" i="1"/>
  <c r="E32" i="1"/>
  <c r="H28" i="1"/>
  <c r="H27" i="1" s="1"/>
  <c r="I28" i="1" s="1"/>
  <c r="I27" i="1" s="1"/>
  <c r="G5" i="1"/>
  <c r="F5" i="1"/>
  <c r="H5" i="1"/>
  <c r="J27" i="1" l="1"/>
</calcChain>
</file>

<file path=xl/sharedStrings.xml><?xml version="1.0" encoding="utf-8"?>
<sst xmlns="http://schemas.openxmlformats.org/spreadsheetml/2006/main" count="24" uniqueCount="17">
  <si>
    <t>M2</t>
  </si>
  <si>
    <t>Sondaj</t>
  </si>
  <si>
    <t>sismik</t>
  </si>
  <si>
    <t>Elektrik</t>
  </si>
  <si>
    <t>BİRİM</t>
  </si>
  <si>
    <t>ALAN</t>
  </si>
  <si>
    <t>Sismik</t>
  </si>
  <si>
    <t>DÖNÜŞTÜRME</t>
  </si>
  <si>
    <t>HEKTAR</t>
  </si>
  <si>
    <t>DEKAR</t>
  </si>
  <si>
    <t>DÖNÜM</t>
  </si>
  <si>
    <t>ALANI GİRİN</t>
  </si>
  <si>
    <t>METREKARE</t>
  </si>
  <si>
    <t>NOT: Komisyonumuz arazi yapısı gereği etüt sayılarını %10 arttırıp azaltabilir veya toplam adet üzerinden  dağılım sayılarını değiştirebilir. Bu tablo genel bilgi içindir.</t>
  </si>
  <si>
    <t xml:space="preserve">İMAR PLANINA ESAS JEOLOJİK-JEOTEKNİK VE MİKROBÖLGELEME ETÜT </t>
  </si>
  <si>
    <t>RAPORLARINDA YAPILACAK ARAZİ ÇALIŞMALARINA İLİŞKİN LOKASYON SAYILARI</t>
  </si>
  <si>
    <t>Mikrotremör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</si>
</sst>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b/>
      <i/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10"/>
      <color theme="1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 applyProtection="1">
      <protection locked="0"/>
    </xf>
    <xf numFmtId="49" fontId="0" fillId="0" borderId="0" xfId="0" applyNumberFormat="1" applyFill="1" applyProtection="1">
      <protection locked="0"/>
    </xf>
    <xf numFmtId="2" fontId="0" fillId="0" borderId="0" xfId="0" applyNumberFormat="1" applyFill="1" applyProtection="1">
      <protection locked="0"/>
    </xf>
    <xf numFmtId="0" fontId="0" fillId="2" borderId="1" xfId="0" applyFill="1" applyBorder="1" applyProtection="1">
      <protection locked="0"/>
    </xf>
    <xf numFmtId="0" fontId="0" fillId="2" borderId="0" xfId="0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Protection="1">
      <protection locked="0"/>
    </xf>
    <xf numFmtId="1" fontId="0" fillId="0" borderId="0" xfId="0" applyNumberFormat="1" applyFill="1" applyBorder="1" applyProtection="1">
      <protection locked="0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Protection="1">
      <protection locked="0"/>
    </xf>
    <xf numFmtId="0" fontId="5" fillId="3" borderId="5" xfId="0" applyFont="1" applyFill="1" applyBorder="1" applyProtection="1">
      <protection locked="0"/>
    </xf>
    <xf numFmtId="0" fontId="5" fillId="3" borderId="6" xfId="0" applyFon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</xf>
    <xf numFmtId="0" fontId="0" fillId="2" borderId="1" xfId="0" applyFill="1" applyBorder="1" applyProtection="1"/>
    <xf numFmtId="0" fontId="0" fillId="2" borderId="0" xfId="0" applyFill="1" applyBorder="1" applyProtection="1"/>
    <xf numFmtId="0" fontId="2" fillId="2" borderId="0" xfId="0" applyFont="1" applyFill="1" applyBorder="1" applyAlignment="1" applyProtection="1">
      <alignment horizontal="center"/>
    </xf>
    <xf numFmtId="49" fontId="0" fillId="2" borderId="2" xfId="0" applyNumberFormat="1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49" fontId="0" fillId="2" borderId="10" xfId="0" applyNumberFormat="1" applyFill="1" applyBorder="1" applyProtection="1"/>
    <xf numFmtId="0" fontId="0" fillId="3" borderId="11" xfId="0" applyFill="1" applyBorder="1" applyProtection="1"/>
    <xf numFmtId="0" fontId="0" fillId="3" borderId="12" xfId="0" applyFill="1" applyBorder="1" applyProtection="1"/>
    <xf numFmtId="49" fontId="0" fillId="3" borderId="13" xfId="0" applyNumberFormat="1" applyFill="1" applyBorder="1" applyProtection="1"/>
    <xf numFmtId="0" fontId="0" fillId="3" borderId="1" xfId="0" applyFill="1" applyBorder="1" applyProtection="1"/>
    <xf numFmtId="0" fontId="0" fillId="3" borderId="0" xfId="0" applyFill="1" applyBorder="1" applyProtection="1"/>
    <xf numFmtId="49" fontId="0" fillId="3" borderId="2" xfId="0" applyNumberFormat="1" applyFill="1" applyBorder="1" applyProtection="1"/>
    <xf numFmtId="0" fontId="0" fillId="3" borderId="14" xfId="0" applyFill="1" applyBorder="1" applyProtection="1"/>
    <xf numFmtId="0" fontId="0" fillId="3" borderId="15" xfId="0" applyFill="1" applyBorder="1" applyProtection="1"/>
    <xf numFmtId="0" fontId="0" fillId="3" borderId="16" xfId="0" applyFill="1" applyBorder="1" applyProtection="1"/>
    <xf numFmtId="0" fontId="0" fillId="0" borderId="7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/>
    <xf numFmtId="0" fontId="2" fillId="0" borderId="7" xfId="0" applyFont="1" applyFill="1" applyBorder="1" applyProtection="1">
      <protection locked="0"/>
    </xf>
    <xf numFmtId="0" fontId="0" fillId="0" borderId="7" xfId="0" applyNumberFormat="1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49" fontId="2" fillId="2" borderId="0" xfId="0" applyNumberFormat="1" applyFont="1" applyFill="1" applyBorder="1" applyAlignment="1" applyProtection="1">
      <alignment horizontal="left"/>
    </xf>
    <xf numFmtId="49" fontId="2" fillId="0" borderId="28" xfId="0" applyNumberFormat="1" applyFont="1" applyFill="1" applyBorder="1" applyAlignment="1" applyProtection="1">
      <alignment horizontal="center"/>
    </xf>
    <xf numFmtId="49" fontId="2" fillId="0" borderId="29" xfId="0" applyNumberFormat="1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0" fillId="4" borderId="17" xfId="0" applyFill="1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19" xfId="0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left" vertical="center" wrapText="1"/>
    </xf>
    <xf numFmtId="0" fontId="0" fillId="5" borderId="17" xfId="0" applyFill="1" applyBorder="1" applyAlignment="1" applyProtection="1">
      <alignment horizontal="left" vertical="center" wrapText="1"/>
    </xf>
    <xf numFmtId="0" fontId="0" fillId="5" borderId="18" xfId="0" applyFill="1" applyBorder="1" applyAlignment="1" applyProtection="1">
      <alignment horizontal="left" vertical="center" wrapText="1"/>
    </xf>
    <xf numFmtId="0" fontId="0" fillId="5" borderId="6" xfId="0" applyFill="1" applyBorder="1" applyAlignment="1" applyProtection="1">
      <alignment horizontal="left" vertical="center" wrapText="1"/>
    </xf>
    <xf numFmtId="0" fontId="0" fillId="5" borderId="20" xfId="0" applyFill="1" applyBorder="1" applyAlignment="1" applyProtection="1">
      <alignment horizontal="left" vertical="center" wrapText="1"/>
    </xf>
    <xf numFmtId="0" fontId="0" fillId="5" borderId="21" xfId="0" applyFill="1" applyBorder="1" applyAlignment="1" applyProtection="1">
      <alignment horizontal="left" vertical="center" wrapText="1"/>
    </xf>
    <xf numFmtId="0" fontId="6" fillId="5" borderId="22" xfId="0" applyFont="1" applyFill="1" applyBorder="1" applyAlignment="1" applyProtection="1">
      <alignment horizontal="center"/>
      <protection locked="0"/>
    </xf>
    <xf numFmtId="0" fontId="6" fillId="5" borderId="23" xfId="0" applyFont="1" applyFill="1" applyBorder="1" applyAlignment="1" applyProtection="1">
      <alignment horizontal="center"/>
      <protection locked="0"/>
    </xf>
    <xf numFmtId="0" fontId="4" fillId="3" borderId="23" xfId="0" applyFont="1" applyFill="1" applyBorder="1" applyAlignment="1" applyProtection="1">
      <alignment horizontal="center"/>
    </xf>
    <xf numFmtId="0" fontId="4" fillId="3" borderId="24" xfId="0" applyFont="1" applyFill="1" applyBorder="1" applyAlignment="1" applyProtection="1">
      <alignment horizontal="center"/>
    </xf>
    <xf numFmtId="0" fontId="6" fillId="5" borderId="25" xfId="0" applyFont="1" applyFill="1" applyBorder="1" applyAlignment="1" applyProtection="1">
      <alignment horizontal="center"/>
      <protection locked="0"/>
    </xf>
    <xf numFmtId="0" fontId="6" fillId="5" borderId="7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</xf>
    <xf numFmtId="0" fontId="4" fillId="3" borderId="26" xfId="0" applyFont="1" applyFill="1" applyBorder="1" applyAlignment="1" applyProtection="1">
      <alignment horizontal="center"/>
    </xf>
    <xf numFmtId="0" fontId="2" fillId="2" borderId="27" xfId="0" applyFont="1" applyFill="1" applyBorder="1" applyAlignment="1" applyProtection="1">
      <alignment horizontal="center"/>
    </xf>
    <xf numFmtId="0" fontId="0" fillId="5" borderId="28" xfId="0" applyFill="1" applyBorder="1" applyAlignment="1" applyProtection="1">
      <alignment horizontal="center"/>
      <protection locked="0"/>
    </xf>
    <xf numFmtId="0" fontId="0" fillId="5" borderId="29" xfId="0" applyFill="1" applyBorder="1" applyProtection="1">
      <protection locked="0"/>
    </xf>
    <xf numFmtId="0" fontId="4" fillId="3" borderId="30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6" fillId="5" borderId="31" xfId="0" applyFont="1" applyFill="1" applyBorder="1" applyAlignment="1" applyProtection="1">
      <alignment horizontal="center"/>
      <protection locked="0"/>
    </xf>
    <xf numFmtId="0" fontId="6" fillId="5" borderId="32" xfId="0" applyFont="1" applyFill="1" applyBorder="1" applyAlignment="1" applyProtection="1">
      <alignment horizontal="center"/>
      <protection locked="0"/>
    </xf>
    <xf numFmtId="0" fontId="4" fillId="3" borderId="32" xfId="0" applyFont="1" applyFill="1" applyBorder="1" applyAlignment="1" applyProtection="1">
      <alignment horizontal="center"/>
    </xf>
    <xf numFmtId="0" fontId="4" fillId="3" borderId="33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" dropStyle="combo" dx="16" fmlaLink="$M$4" fmlaRange="$N$4:$N$7" noThreeD="1" sel="2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</xdr:row>
          <xdr:rowOff>133350</xdr:rowOff>
        </xdr:from>
        <xdr:to>
          <xdr:col>3</xdr:col>
          <xdr:colOff>19050</xdr:colOff>
          <xdr:row>5</xdr:row>
          <xdr:rowOff>9525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6</xdr:col>
      <xdr:colOff>466725</xdr:colOff>
      <xdr:row>29</xdr:row>
      <xdr:rowOff>28575</xdr:rowOff>
    </xdr:from>
    <xdr:to>
      <xdr:col>8</xdr:col>
      <xdr:colOff>447675</xdr:colOff>
      <xdr:row>32</xdr:row>
      <xdr:rowOff>142875</xdr:rowOff>
    </xdr:to>
    <xdr:pic>
      <xdr:nvPicPr>
        <xdr:cNvPr id="2347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352550"/>
          <a:ext cx="1190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590550</xdr:colOff>
      <xdr:row>35</xdr:row>
      <xdr:rowOff>85725</xdr:rowOff>
    </xdr:from>
    <xdr:to>
      <xdr:col>8</xdr:col>
      <xdr:colOff>590550</xdr:colOff>
      <xdr:row>36</xdr:row>
      <xdr:rowOff>152400</xdr:rowOff>
    </xdr:to>
    <xdr:pic>
      <xdr:nvPicPr>
        <xdr:cNvPr id="2348" name="Resi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2581275"/>
          <a:ext cx="1209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A1:X39"/>
  <sheetViews>
    <sheetView tabSelected="1" workbookViewId="0">
      <selection activeCell="D6" sqref="D6"/>
    </sheetView>
  </sheetViews>
  <sheetFormatPr defaultRowHeight="12.75" x14ac:dyDescent="0.2"/>
  <cols>
    <col min="1" max="1" width="8" style="1" customWidth="1"/>
    <col min="2" max="2" width="8.7109375" style="1" customWidth="1"/>
    <col min="3" max="5" width="9.140625" style="1"/>
    <col min="6" max="7" width="9" style="1" bestFit="1" customWidth="1"/>
    <col min="8" max="8" width="9.140625" style="1"/>
    <col min="9" max="9" width="9.140625" style="2"/>
    <col min="10" max="10" width="9.140625" style="1"/>
    <col min="11" max="11" width="5.85546875" style="1" bestFit="1" customWidth="1"/>
    <col min="12" max="12" width="7.5703125" style="3" bestFit="1" customWidth="1"/>
    <col min="13" max="15" width="9.140625" style="1" hidden="1" customWidth="1"/>
    <col min="16" max="16384" width="9.140625" style="1"/>
  </cols>
  <sheetData>
    <row r="1" spans="1:15" x14ac:dyDescent="0.2">
      <c r="A1" s="49" t="s">
        <v>14</v>
      </c>
      <c r="B1" s="50"/>
      <c r="C1" s="50"/>
      <c r="D1" s="50"/>
      <c r="E1" s="50"/>
      <c r="F1" s="50"/>
      <c r="G1" s="50"/>
      <c r="H1" s="50"/>
      <c r="I1" s="51"/>
    </row>
    <row r="2" spans="1:15" x14ac:dyDescent="0.2">
      <c r="A2" s="52" t="s">
        <v>15</v>
      </c>
      <c r="B2" s="53"/>
      <c r="C2" s="53"/>
      <c r="D2" s="53"/>
      <c r="E2" s="53"/>
      <c r="F2" s="53"/>
      <c r="G2" s="53"/>
      <c r="H2" s="53"/>
      <c r="I2" s="54"/>
    </row>
    <row r="3" spans="1:15" x14ac:dyDescent="0.2">
      <c r="A3" s="19"/>
      <c r="B3" s="20"/>
      <c r="C3" s="20"/>
      <c r="D3" s="20"/>
      <c r="E3" s="20"/>
      <c r="F3" s="20"/>
      <c r="G3" s="20"/>
      <c r="H3" s="20"/>
      <c r="I3" s="22"/>
    </row>
    <row r="4" spans="1:15" x14ac:dyDescent="0.2">
      <c r="A4" s="19"/>
      <c r="B4" s="20"/>
      <c r="C4" s="21" t="s">
        <v>4</v>
      </c>
      <c r="D4" s="69" t="s">
        <v>5</v>
      </c>
      <c r="E4" s="69"/>
      <c r="F4" s="21" t="s">
        <v>1</v>
      </c>
      <c r="G4" s="21" t="s">
        <v>6</v>
      </c>
      <c r="H4" s="46" t="s">
        <v>16</v>
      </c>
      <c r="I4" s="22"/>
      <c r="M4" s="1">
        <v>2</v>
      </c>
      <c r="N4" s="7" t="s">
        <v>12</v>
      </c>
    </row>
    <row r="5" spans="1:15" x14ac:dyDescent="0.2">
      <c r="A5" s="4"/>
      <c r="B5" s="5"/>
      <c r="C5" s="5"/>
      <c r="D5" s="70">
        <v>10</v>
      </c>
      <c r="E5" s="71"/>
      <c r="F5" s="18">
        <f>CHOOSE($M$4,LOOKUP($D$5,$A$9:$B$27,C9:C27),LOOKUP($D$5,$F$9:$G$27,H9:H27),LOOKUP($D$5,$K$9:$L$27,M9:M27))</f>
        <v>5</v>
      </c>
      <c r="G5" s="18">
        <f>CHOOSE($M$4,LOOKUP($D$5,$A$9:$B$27,D9:D27),LOOKUP($D$5,$F$9:$G$27,I9:I27),LOOKUP($D$5,$K$9:$L$27,N9:N27))</f>
        <v>3</v>
      </c>
      <c r="H5" s="18">
        <f>CHOOSE($M$4,LOOKUP($D$5,$A$9:$B$27,E9:E27),LOOKUP($D$5,$F$9:$G$27,J9:J27),LOOKUP($D$5,$K$9:$L$27,O9:O27))</f>
        <v>3</v>
      </c>
      <c r="I5" s="6"/>
      <c r="N5" s="7" t="s">
        <v>8</v>
      </c>
    </row>
    <row r="6" spans="1:15" x14ac:dyDescent="0.2">
      <c r="A6" s="19"/>
      <c r="B6" s="20"/>
      <c r="C6" s="20"/>
      <c r="D6" s="20"/>
      <c r="E6" s="20"/>
      <c r="F6" s="20"/>
      <c r="G6" s="20"/>
      <c r="H6" s="20"/>
      <c r="I6" s="22"/>
      <c r="N6" s="7"/>
    </row>
    <row r="7" spans="1:15" ht="13.5" thickBot="1" x14ac:dyDescent="0.25">
      <c r="A7" s="23"/>
      <c r="B7" s="24"/>
      <c r="C7" s="24"/>
      <c r="D7" s="24"/>
      <c r="E7" s="24"/>
      <c r="F7" s="24"/>
      <c r="G7" s="24"/>
      <c r="H7" s="24"/>
      <c r="I7" s="25"/>
    </row>
    <row r="8" spans="1:15" ht="13.5" hidden="1" thickTop="1" x14ac:dyDescent="0.2">
      <c r="A8" s="80" t="s">
        <v>12</v>
      </c>
      <c r="B8" s="81"/>
      <c r="C8" s="40" t="s">
        <v>1</v>
      </c>
      <c r="D8" s="40" t="s">
        <v>2</v>
      </c>
      <c r="E8" s="40" t="s">
        <v>3</v>
      </c>
      <c r="F8" s="47" t="s">
        <v>8</v>
      </c>
      <c r="G8" s="48"/>
      <c r="H8" s="40" t="s">
        <v>1</v>
      </c>
      <c r="I8" s="40" t="s">
        <v>2</v>
      </c>
      <c r="J8" s="41" t="s">
        <v>3</v>
      </c>
      <c r="K8" s="8"/>
      <c r="L8" s="9"/>
      <c r="M8" s="8"/>
      <c r="N8" s="8"/>
      <c r="O8" s="8"/>
    </row>
    <row r="9" spans="1:15" hidden="1" x14ac:dyDescent="0.2">
      <c r="A9" s="35">
        <v>0</v>
      </c>
      <c r="B9" s="35">
        <v>5000</v>
      </c>
      <c r="C9" s="36">
        <v>2</v>
      </c>
      <c r="D9" s="37">
        <v>3</v>
      </c>
      <c r="E9" s="37">
        <v>3</v>
      </c>
      <c r="F9" s="42">
        <v>0</v>
      </c>
      <c r="G9" s="42">
        <v>0.5</v>
      </c>
      <c r="H9" s="43">
        <v>2</v>
      </c>
      <c r="I9" s="43">
        <v>3</v>
      </c>
      <c r="J9" s="44">
        <v>3</v>
      </c>
      <c r="K9" s="10"/>
      <c r="L9" s="11"/>
      <c r="M9" s="8"/>
      <c r="N9" s="8"/>
      <c r="O9" s="8"/>
    </row>
    <row r="10" spans="1:15" hidden="1" x14ac:dyDescent="0.2">
      <c r="A10" s="38">
        <v>5001</v>
      </c>
      <c r="B10" s="38">
        <v>10000</v>
      </c>
      <c r="C10" s="39">
        <v>3</v>
      </c>
      <c r="D10" s="45">
        <v>3</v>
      </c>
      <c r="E10" s="39">
        <v>3</v>
      </c>
      <c r="F10" s="42">
        <v>0.51</v>
      </c>
      <c r="G10" s="42">
        <v>1</v>
      </c>
      <c r="H10" s="43">
        <v>3</v>
      </c>
      <c r="I10" s="43">
        <v>3</v>
      </c>
      <c r="J10" s="44">
        <v>3</v>
      </c>
      <c r="K10" s="10"/>
      <c r="L10" s="11"/>
      <c r="M10" s="8"/>
      <c r="N10" s="8"/>
      <c r="O10" s="8"/>
    </row>
    <row r="11" spans="1:15" hidden="1" x14ac:dyDescent="0.2">
      <c r="A11" s="38">
        <v>10001</v>
      </c>
      <c r="B11" s="38">
        <v>50000</v>
      </c>
      <c r="C11" s="39">
        <v>4</v>
      </c>
      <c r="D11" s="45">
        <v>3</v>
      </c>
      <c r="E11" s="39">
        <v>3</v>
      </c>
      <c r="F11" s="35">
        <v>1.1000000000000001</v>
      </c>
      <c r="G11" s="35">
        <v>5</v>
      </c>
      <c r="H11" s="35">
        <v>4</v>
      </c>
      <c r="I11" s="35">
        <v>3</v>
      </c>
      <c r="J11" s="35">
        <v>3</v>
      </c>
      <c r="K11" s="10"/>
      <c r="L11" s="11"/>
      <c r="M11" s="8"/>
      <c r="N11" s="8"/>
      <c r="O11" s="8"/>
    </row>
    <row r="12" spans="1:15" hidden="1" x14ac:dyDescent="0.2">
      <c r="A12" s="38">
        <v>50001</v>
      </c>
      <c r="B12" s="38">
        <v>100000</v>
      </c>
      <c r="C12" s="39">
        <v>5</v>
      </c>
      <c r="D12" s="45">
        <v>3</v>
      </c>
      <c r="E12" s="39">
        <v>3</v>
      </c>
      <c r="F12" s="35">
        <v>5.0999999999999996</v>
      </c>
      <c r="G12" s="35">
        <v>10</v>
      </c>
      <c r="H12" s="35">
        <v>5</v>
      </c>
      <c r="I12" s="35">
        <v>3</v>
      </c>
      <c r="J12" s="35">
        <v>3</v>
      </c>
      <c r="K12" s="10"/>
      <c r="L12" s="11"/>
      <c r="M12" s="8"/>
      <c r="N12" s="8"/>
      <c r="O12" s="8"/>
    </row>
    <row r="13" spans="1:15" hidden="1" x14ac:dyDescent="0.2">
      <c r="A13" s="38">
        <v>100001</v>
      </c>
      <c r="B13" s="38">
        <v>200000</v>
      </c>
      <c r="C13" s="39">
        <v>6</v>
      </c>
      <c r="D13" s="39">
        <v>3</v>
      </c>
      <c r="E13" s="39">
        <v>3</v>
      </c>
      <c r="F13" s="35">
        <v>10.1</v>
      </c>
      <c r="G13" s="35">
        <v>20</v>
      </c>
      <c r="H13" s="35">
        <v>6</v>
      </c>
      <c r="I13" s="35">
        <v>3</v>
      </c>
      <c r="J13" s="35">
        <v>3</v>
      </c>
      <c r="K13" s="10"/>
      <c r="L13" s="11"/>
      <c r="M13" s="8"/>
      <c r="N13" s="8"/>
      <c r="O13" s="8"/>
    </row>
    <row r="14" spans="1:15" hidden="1" x14ac:dyDescent="0.2">
      <c r="A14" s="38">
        <v>200001</v>
      </c>
      <c r="B14" s="38">
        <v>300000</v>
      </c>
      <c r="C14" s="39">
        <v>7</v>
      </c>
      <c r="D14" s="39">
        <v>4</v>
      </c>
      <c r="E14" s="39">
        <v>3</v>
      </c>
      <c r="F14" s="35">
        <v>20.100000000000001</v>
      </c>
      <c r="G14" s="35">
        <v>30</v>
      </c>
      <c r="H14" s="35">
        <v>7</v>
      </c>
      <c r="I14" s="35">
        <v>4</v>
      </c>
      <c r="J14" s="35">
        <v>3</v>
      </c>
      <c r="K14" s="10"/>
      <c r="L14" s="11"/>
      <c r="M14" s="8"/>
      <c r="N14" s="8"/>
      <c r="O14" s="8"/>
    </row>
    <row r="15" spans="1:15" hidden="1" x14ac:dyDescent="0.2">
      <c r="A15" s="38">
        <v>300001</v>
      </c>
      <c r="B15" s="38">
        <v>400000</v>
      </c>
      <c r="C15" s="39">
        <v>8</v>
      </c>
      <c r="D15" s="39">
        <v>4</v>
      </c>
      <c r="E15" s="39">
        <v>4</v>
      </c>
      <c r="F15" s="35">
        <v>30.1</v>
      </c>
      <c r="G15" s="35">
        <v>40</v>
      </c>
      <c r="H15" s="35">
        <v>8</v>
      </c>
      <c r="I15" s="35">
        <v>4</v>
      </c>
      <c r="J15" s="35">
        <v>4</v>
      </c>
      <c r="K15" s="10"/>
      <c r="L15" s="11"/>
      <c r="M15" s="8"/>
      <c r="N15" s="8"/>
      <c r="O15" s="8"/>
    </row>
    <row r="16" spans="1:15" hidden="1" x14ac:dyDescent="0.2">
      <c r="A16" s="38">
        <v>400001</v>
      </c>
      <c r="B16" s="38">
        <v>500000</v>
      </c>
      <c r="C16" s="39">
        <v>9</v>
      </c>
      <c r="D16" s="39">
        <v>5</v>
      </c>
      <c r="E16" s="39">
        <v>4</v>
      </c>
      <c r="F16" s="35">
        <v>40.1</v>
      </c>
      <c r="G16" s="35">
        <v>50</v>
      </c>
      <c r="H16" s="35">
        <v>9</v>
      </c>
      <c r="I16" s="35">
        <v>4</v>
      </c>
      <c r="J16" s="35">
        <v>4</v>
      </c>
      <c r="K16" s="10"/>
      <c r="L16" s="11"/>
      <c r="M16" s="8"/>
      <c r="N16" s="8"/>
      <c r="O16" s="13"/>
    </row>
    <row r="17" spans="1:24" hidden="1" x14ac:dyDescent="0.2">
      <c r="A17" s="38">
        <v>500001</v>
      </c>
      <c r="B17" s="38">
        <v>600000</v>
      </c>
      <c r="C17" s="39">
        <v>10</v>
      </c>
      <c r="D17" s="39">
        <v>5</v>
      </c>
      <c r="E17" s="39">
        <v>5</v>
      </c>
      <c r="F17" s="35">
        <v>50.1</v>
      </c>
      <c r="G17" s="35">
        <v>60</v>
      </c>
      <c r="H17" s="35">
        <v>10</v>
      </c>
      <c r="I17" s="35">
        <v>5</v>
      </c>
      <c r="J17" s="35">
        <v>5</v>
      </c>
      <c r="K17" s="14"/>
      <c r="O17" s="12"/>
    </row>
    <row r="18" spans="1:24" hidden="1" x14ac:dyDescent="0.2">
      <c r="A18" s="38">
        <v>600001</v>
      </c>
      <c r="B18" s="38">
        <v>700000</v>
      </c>
      <c r="C18" s="39">
        <v>11</v>
      </c>
      <c r="D18" s="39">
        <v>6</v>
      </c>
      <c r="E18" s="39">
        <v>5</v>
      </c>
      <c r="F18" s="35">
        <v>60.1</v>
      </c>
      <c r="G18" s="35">
        <v>70</v>
      </c>
      <c r="H18" s="35">
        <v>11</v>
      </c>
      <c r="I18" s="35">
        <v>5</v>
      </c>
      <c r="J18" s="35">
        <v>5</v>
      </c>
    </row>
    <row r="19" spans="1:24" ht="16.5" hidden="1" customHeight="1" x14ac:dyDescent="0.2">
      <c r="A19" s="38">
        <v>700001</v>
      </c>
      <c r="B19" s="38">
        <v>800000</v>
      </c>
      <c r="C19" s="39">
        <v>12</v>
      </c>
      <c r="D19" s="39">
        <v>6</v>
      </c>
      <c r="E19" s="39">
        <v>6</v>
      </c>
      <c r="F19" s="35">
        <v>70.099999999999994</v>
      </c>
      <c r="G19" s="35">
        <v>80</v>
      </c>
      <c r="H19" s="35">
        <v>12</v>
      </c>
      <c r="I19" s="35">
        <v>6</v>
      </c>
      <c r="J19" s="35">
        <v>6</v>
      </c>
    </row>
    <row r="20" spans="1:24" hidden="1" x14ac:dyDescent="0.2">
      <c r="A20" s="38">
        <v>800001</v>
      </c>
      <c r="B20" s="38">
        <v>900000</v>
      </c>
      <c r="C20" s="39">
        <v>13</v>
      </c>
      <c r="D20" s="39">
        <v>7</v>
      </c>
      <c r="E20" s="39">
        <v>6</v>
      </c>
      <c r="F20" s="35">
        <v>80.099999999999994</v>
      </c>
      <c r="G20" s="35">
        <v>90</v>
      </c>
      <c r="H20" s="35">
        <v>13</v>
      </c>
      <c r="I20" s="35">
        <v>7</v>
      </c>
      <c r="J20" s="35">
        <v>6</v>
      </c>
    </row>
    <row r="21" spans="1:24" hidden="1" x14ac:dyDescent="0.2">
      <c r="A21" s="38">
        <v>900001</v>
      </c>
      <c r="B21" s="38">
        <v>1000000</v>
      </c>
      <c r="C21" s="39">
        <v>14</v>
      </c>
      <c r="D21" s="39">
        <v>8</v>
      </c>
      <c r="E21" s="39">
        <v>8</v>
      </c>
      <c r="F21" s="35">
        <v>90.1</v>
      </c>
      <c r="G21" s="35">
        <v>100</v>
      </c>
      <c r="H21" s="35">
        <v>14</v>
      </c>
      <c r="I21" s="35">
        <v>7</v>
      </c>
      <c r="J21" s="35">
        <v>7</v>
      </c>
    </row>
    <row r="22" spans="1:24" hidden="1" x14ac:dyDescent="0.2">
      <c r="A22" s="38">
        <v>1000001</v>
      </c>
      <c r="B22" s="38">
        <v>1200000</v>
      </c>
      <c r="C22" s="39">
        <v>15</v>
      </c>
      <c r="D22" s="39">
        <v>8</v>
      </c>
      <c r="E22" s="39">
        <v>7</v>
      </c>
      <c r="F22" s="35">
        <v>100.1</v>
      </c>
      <c r="G22" s="35">
        <v>120</v>
      </c>
      <c r="H22" s="35">
        <v>15</v>
      </c>
      <c r="I22" s="35">
        <v>8</v>
      </c>
      <c r="J22" s="35">
        <v>7</v>
      </c>
    </row>
    <row r="23" spans="1:24" hidden="1" x14ac:dyDescent="0.2">
      <c r="A23" s="38">
        <v>1200001</v>
      </c>
      <c r="B23" s="38">
        <v>1400000</v>
      </c>
      <c r="C23" s="39">
        <v>16</v>
      </c>
      <c r="D23" s="39">
        <v>8</v>
      </c>
      <c r="E23" s="39">
        <v>8</v>
      </c>
      <c r="F23" s="35">
        <v>120.1</v>
      </c>
      <c r="G23" s="35">
        <v>140</v>
      </c>
      <c r="H23" s="35">
        <v>16</v>
      </c>
      <c r="I23" s="35">
        <v>8</v>
      </c>
      <c r="J23" s="35">
        <v>8</v>
      </c>
    </row>
    <row r="24" spans="1:24" hidden="1" x14ac:dyDescent="0.2">
      <c r="A24" s="38">
        <v>1400001</v>
      </c>
      <c r="B24" s="38">
        <v>1600000</v>
      </c>
      <c r="C24" s="39">
        <v>17</v>
      </c>
      <c r="D24" s="39">
        <v>9</v>
      </c>
      <c r="E24" s="39">
        <v>8</v>
      </c>
      <c r="F24" s="35">
        <v>140.1</v>
      </c>
      <c r="G24" s="35">
        <v>160</v>
      </c>
      <c r="H24" s="35">
        <v>17</v>
      </c>
      <c r="I24" s="35">
        <v>9</v>
      </c>
      <c r="J24" s="35">
        <v>8</v>
      </c>
    </row>
    <row r="25" spans="1:24" hidden="1" x14ac:dyDescent="0.2">
      <c r="A25" s="38">
        <v>1600001</v>
      </c>
      <c r="B25" s="38">
        <v>1800000</v>
      </c>
      <c r="C25" s="39">
        <v>18</v>
      </c>
      <c r="D25" s="39">
        <v>9</v>
      </c>
      <c r="E25" s="39">
        <v>9</v>
      </c>
      <c r="F25" s="35">
        <v>160.1</v>
      </c>
      <c r="G25" s="35">
        <v>180</v>
      </c>
      <c r="H25" s="35">
        <v>18</v>
      </c>
      <c r="I25" s="35">
        <v>9</v>
      </c>
      <c r="J25" s="35">
        <v>9</v>
      </c>
      <c r="X25" s="2"/>
    </row>
    <row r="26" spans="1:24" hidden="1" x14ac:dyDescent="0.2">
      <c r="A26" s="1">
        <v>1800001</v>
      </c>
      <c r="B26" s="1">
        <v>2000000</v>
      </c>
      <c r="C26" s="1">
        <v>19</v>
      </c>
      <c r="D26" s="1">
        <v>10</v>
      </c>
      <c r="E26" s="1">
        <v>9</v>
      </c>
      <c r="F26" s="35">
        <v>180.1</v>
      </c>
      <c r="G26" s="35">
        <v>200</v>
      </c>
      <c r="H26" s="35">
        <v>19</v>
      </c>
      <c r="I26" s="35">
        <v>10</v>
      </c>
      <c r="J26" s="35">
        <v>9</v>
      </c>
      <c r="X26" s="2"/>
    </row>
    <row r="27" spans="1:24" hidden="1" x14ac:dyDescent="0.2">
      <c r="F27" s="35">
        <v>200.1</v>
      </c>
      <c r="G27" s="38">
        <v>10000</v>
      </c>
      <c r="H27" s="39">
        <f>H28+H26</f>
        <v>9.495000000000001</v>
      </c>
      <c r="I27" s="39">
        <f>ROUNDUP(I28,0)</f>
        <v>5</v>
      </c>
      <c r="J27" s="39">
        <f>H27-I27</f>
        <v>4.495000000000001</v>
      </c>
      <c r="X27" s="2"/>
    </row>
    <row r="28" spans="1:24" ht="13.5" hidden="1" thickBot="1" x14ac:dyDescent="0.25">
      <c r="H28" s="1">
        <f>(D5-F27)/20</f>
        <v>-9.504999999999999</v>
      </c>
      <c r="I28" s="1">
        <f>H27/2</f>
        <v>4.7475000000000005</v>
      </c>
    </row>
    <row r="29" spans="1:24" ht="14.25" thickTop="1" thickBot="1" x14ac:dyDescent="0.25">
      <c r="A29" s="26"/>
      <c r="B29" s="27"/>
      <c r="C29" s="27"/>
      <c r="D29" s="27"/>
      <c r="E29" s="27"/>
      <c r="F29" s="27"/>
      <c r="G29" s="27"/>
      <c r="H29" s="27"/>
      <c r="I29" s="28"/>
    </row>
    <row r="30" spans="1:24" ht="15.75" thickBot="1" x14ac:dyDescent="0.3">
      <c r="A30" s="29"/>
      <c r="B30" s="72" t="s">
        <v>7</v>
      </c>
      <c r="C30" s="73"/>
      <c r="D30" s="30"/>
      <c r="E30" s="30"/>
      <c r="F30" s="30"/>
      <c r="G30" s="30"/>
      <c r="H30" s="30"/>
      <c r="I30" s="31"/>
    </row>
    <row r="31" spans="1:24" ht="15.75" thickBot="1" x14ac:dyDescent="0.3">
      <c r="A31" s="29"/>
      <c r="B31" s="32"/>
      <c r="C31" s="74" t="s">
        <v>11</v>
      </c>
      <c r="D31" s="75"/>
      <c r="E31" s="33"/>
      <c r="F31" s="34"/>
      <c r="G31" s="30"/>
      <c r="H31" s="30"/>
      <c r="I31" s="31"/>
    </row>
    <row r="32" spans="1:24" ht="15" x14ac:dyDescent="0.25">
      <c r="A32" s="29"/>
      <c r="B32" s="15" t="s">
        <v>0</v>
      </c>
      <c r="C32" s="76">
        <v>257000</v>
      </c>
      <c r="D32" s="77"/>
      <c r="E32" s="78">
        <f>C35*1000+C34*1000+C33*10000</f>
        <v>0</v>
      </c>
      <c r="F32" s="79"/>
      <c r="G32" s="30"/>
      <c r="H32" s="30"/>
      <c r="I32" s="31"/>
    </row>
    <row r="33" spans="1:9" ht="15" x14ac:dyDescent="0.25">
      <c r="A33" s="29"/>
      <c r="B33" s="16" t="s">
        <v>8</v>
      </c>
      <c r="C33" s="65"/>
      <c r="D33" s="66"/>
      <c r="E33" s="67">
        <f>C32/10000+C34*0.01+C35*0.1</f>
        <v>25.7</v>
      </c>
      <c r="F33" s="68"/>
      <c r="G33" s="30"/>
      <c r="H33" s="30"/>
      <c r="I33" s="31"/>
    </row>
    <row r="34" spans="1:9" ht="15" x14ac:dyDescent="0.25">
      <c r="A34" s="29"/>
      <c r="B34" s="16" t="s">
        <v>9</v>
      </c>
      <c r="C34" s="65"/>
      <c r="D34" s="66"/>
      <c r="E34" s="67">
        <f>C32*0.01+C33*100+C35*1</f>
        <v>2570</v>
      </c>
      <c r="F34" s="68"/>
      <c r="G34" s="30"/>
      <c r="H34" s="30"/>
      <c r="I34" s="31"/>
    </row>
    <row r="35" spans="1:9" ht="15.75" thickBot="1" x14ac:dyDescent="0.3">
      <c r="A35" s="29"/>
      <c r="B35" s="17" t="s">
        <v>10</v>
      </c>
      <c r="C35" s="61"/>
      <c r="D35" s="62"/>
      <c r="E35" s="63">
        <f>C32*0.01+C33*100+C34*1</f>
        <v>2570</v>
      </c>
      <c r="F35" s="64"/>
      <c r="G35" s="30"/>
      <c r="H35" s="30"/>
      <c r="I35" s="31"/>
    </row>
    <row r="36" spans="1:9" x14ac:dyDescent="0.2">
      <c r="A36" s="29"/>
      <c r="B36" s="30"/>
      <c r="C36" s="30"/>
      <c r="D36" s="30"/>
      <c r="E36" s="30"/>
      <c r="F36" s="30"/>
      <c r="G36" s="30"/>
      <c r="H36" s="30"/>
      <c r="I36" s="31"/>
    </row>
    <row r="37" spans="1:9" ht="13.5" thickBot="1" x14ac:dyDescent="0.25">
      <c r="A37" s="29"/>
      <c r="B37" s="30"/>
      <c r="C37" s="30"/>
      <c r="D37" s="30"/>
      <c r="E37" s="30"/>
      <c r="F37" s="30"/>
      <c r="G37" s="30"/>
      <c r="H37" s="30"/>
      <c r="I37" s="31"/>
    </row>
    <row r="38" spans="1:9" x14ac:dyDescent="0.2">
      <c r="A38" s="55" t="s">
        <v>13</v>
      </c>
      <c r="B38" s="56"/>
      <c r="C38" s="56"/>
      <c r="D38" s="56"/>
      <c r="E38" s="56"/>
      <c r="F38" s="56"/>
      <c r="G38" s="56"/>
      <c r="H38" s="56"/>
      <c r="I38" s="57"/>
    </row>
    <row r="39" spans="1:9" ht="13.5" thickBot="1" x14ac:dyDescent="0.25">
      <c r="A39" s="58"/>
      <c r="B39" s="59"/>
      <c r="C39" s="59"/>
      <c r="D39" s="59"/>
      <c r="E39" s="59"/>
      <c r="F39" s="59"/>
      <c r="G39" s="59"/>
      <c r="H39" s="59"/>
      <c r="I39" s="60"/>
    </row>
  </sheetData>
  <customSheetViews>
    <customSheetView guid="{56D00E1C-DFD0-4450-B649-A0E0FF8AA89D}" hiddenRows="1" hiddenColumns="1">
      <selection activeCell="D6" sqref="D6"/>
      <pageMargins left="0.75" right="0.75" top="1" bottom="1" header="0.5" footer="0.5"/>
      <pageSetup paperSize="9" orientation="portrait" horizontalDpi="300" verticalDpi="300" r:id="rId1"/>
      <headerFooter alignWithMargins="0"/>
    </customSheetView>
    <customSheetView guid="{EC32F820-0566-4D55-99D0-6A863B618E34}" hiddenRows="1" hiddenColumns="1">
      <selection activeCell="I34" sqref="I34"/>
      <pageMargins left="0.75" right="0.75" top="1" bottom="1" header="0.5" footer="0.5"/>
      <pageSetup paperSize="9" orientation="portrait" horizontalDpi="300" verticalDpi="300" r:id="rId2"/>
      <headerFooter alignWithMargins="0"/>
    </customSheetView>
  </customSheetViews>
  <mergeCells count="17">
    <mergeCell ref="A8:B8"/>
    <mergeCell ref="F8:G8"/>
    <mergeCell ref="A1:I1"/>
    <mergeCell ref="A2:I2"/>
    <mergeCell ref="A38:I39"/>
    <mergeCell ref="C35:D35"/>
    <mergeCell ref="E35:F35"/>
    <mergeCell ref="C33:D33"/>
    <mergeCell ref="E33:F33"/>
    <mergeCell ref="C34:D34"/>
    <mergeCell ref="E34:F34"/>
    <mergeCell ref="D4:E4"/>
    <mergeCell ref="D5:E5"/>
    <mergeCell ref="B30:C30"/>
    <mergeCell ref="C31:D31"/>
    <mergeCell ref="C32:D32"/>
    <mergeCell ref="E32:F32"/>
  </mergeCells>
  <phoneticPr fontId="1" type="noConversion"/>
  <conditionalFormatting sqref="N4">
    <cfRule type="expression" priority="1" stopIfTrue="1">
      <formula>$D$5/1000</formula>
    </cfRule>
  </conditionalFormatting>
  <pageMargins left="0.75" right="0.75" top="1" bottom="1" header="0.5" footer="0.5"/>
  <pageSetup paperSize="9" orientation="portrait" horizontalDpi="300" verticalDpi="300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Drop Down 1">
              <controlPr locked="0" defaultSize="0" autoLine="0" autoPict="0">
                <anchor moveWithCells="1">
                  <from>
                    <xdr:col>1</xdr:col>
                    <xdr:colOff>209550</xdr:colOff>
                    <xdr:row>3</xdr:row>
                    <xdr:rowOff>133350</xdr:rowOff>
                  </from>
                  <to>
                    <xdr:col>3</xdr:col>
                    <xdr:colOff>19050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Akdeniz Üniversitesi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tgurer</dc:creator>
  <cp:lastModifiedBy>Tan Gürer</cp:lastModifiedBy>
  <dcterms:created xsi:type="dcterms:W3CDTF">2012-02-01T09:16:21Z</dcterms:created>
  <dcterms:modified xsi:type="dcterms:W3CDTF">2021-10-07T10:28:28Z</dcterms:modified>
</cp:coreProperties>
</file>