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370" windowWidth="24720" windowHeight="6990"/>
  </bookViews>
  <sheets>
    <sheet name="Onaylı Raporlar" sheetId="1" r:id="rId1"/>
  </sheets>
  <definedNames>
    <definedName name="_xlnm.Print_Area" localSheetId="0">'Onaylı Raporlar'!$A$3:$G$35</definedName>
  </definedNames>
  <calcPr calcId="145621"/>
</workbook>
</file>

<file path=xl/calcChain.xml><?xml version="1.0" encoding="utf-8"?>
<calcChain xmlns="http://schemas.openxmlformats.org/spreadsheetml/2006/main">
  <c r="C141" i="1" l="1"/>
  <c r="G136" i="1" l="1"/>
  <c r="E147" i="1"/>
  <c r="D139" i="1" l="1"/>
  <c r="C140" i="1"/>
  <c r="C139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58" i="1" l="1"/>
  <c r="D141" i="1" s="1"/>
</calcChain>
</file>

<file path=xl/sharedStrings.xml><?xml version="1.0" encoding="utf-8"?>
<sst xmlns="http://schemas.openxmlformats.org/spreadsheetml/2006/main" count="542" uniqueCount="280">
  <si>
    <t>SIRA NO</t>
  </si>
  <si>
    <t>İLÇE</t>
  </si>
  <si>
    <t>PAFTA /ADA- PARSEL</t>
  </si>
  <si>
    <t>Onay makamı  İl / Bakanlık</t>
  </si>
  <si>
    <t>İL</t>
  </si>
  <si>
    <t>Onay Tarihi</t>
  </si>
  <si>
    <t>Mekansal</t>
  </si>
  <si>
    <t>Aksu</t>
  </si>
  <si>
    <t>Kayadibi</t>
  </si>
  <si>
    <t xml:space="preserve">N25-c-02-d-1-c 291 parsel </t>
  </si>
  <si>
    <t>İlhan GÜLMEZ</t>
  </si>
  <si>
    <t>MÜLKİYET</t>
  </si>
  <si>
    <t>BELDE/ MAH./MEVKİİ</t>
  </si>
  <si>
    <t>Muratpaşa</t>
  </si>
  <si>
    <t>Yeşildere</t>
  </si>
  <si>
    <t xml:space="preserve">O25-a-10-c-4-a, O25-a-10-c-4-d,  13181 ada 08 parsel </t>
  </si>
  <si>
    <t>Kapalı Pazar Yeri</t>
  </si>
  <si>
    <t>Çağlayan</t>
  </si>
  <si>
    <t>O25-b-11-d-3-c, O25-b-11-d-3-d,   7286 ada 01 parsel</t>
  </si>
  <si>
    <t>Sözel Eğitim Hizm. Tld. Şti.</t>
  </si>
  <si>
    <t>Alanya</t>
  </si>
  <si>
    <t>Uğrak</t>
  </si>
  <si>
    <t>P28-a-15-c-4-a, P28-a-15-c-4-b   738- 964 parseller</t>
  </si>
  <si>
    <t>Fatih IRMAK</t>
  </si>
  <si>
    <t>O25-a-09-c-2-c, O25-a-09-c-2-a, O25-a-09-c-2-b, O25-a-10-d-1-a</t>
  </si>
  <si>
    <t>Kepez</t>
  </si>
  <si>
    <t>Yeniemek</t>
  </si>
  <si>
    <t>Güzeloba</t>
  </si>
  <si>
    <t xml:space="preserve">18N-2B,19N-3C </t>
  </si>
  <si>
    <t xml:space="preserve">Kundu Devlet Ormanı </t>
  </si>
  <si>
    <t>Manavgat</t>
  </si>
  <si>
    <t>Karacalar</t>
  </si>
  <si>
    <t>O27-D-02-D-1-A   1281 Parsel</t>
  </si>
  <si>
    <t>Korkuteli</t>
  </si>
  <si>
    <t>N24-d-20-a-1-c  128 ada 102 Parsel</t>
  </si>
  <si>
    <t>Bucak yolu</t>
  </si>
  <si>
    <t>Yazır</t>
  </si>
  <si>
    <t xml:space="preserve">N24-c-21-c-3-b, N24-c-21-c-3-a, N24-c-21-c-4-b 319 ada 02,06,07 parseller </t>
  </si>
  <si>
    <t>Duraliler</t>
  </si>
  <si>
    <t>Döşemealtı</t>
  </si>
  <si>
    <t>Kırkgöz</t>
  </si>
  <si>
    <t xml:space="preserve"> Kırkgöz Doğa Parkı Projesi alanı </t>
  </si>
  <si>
    <t>N25-d-12-c-4-a,N25-d-12-c-4-b,N25-d-12-c-4-c,N25-d-12-c-3-a,N25-d-12-c-3-d,N25-d-17-b-1-a,N25-d-17-b-1-b,N25-d-17-b-2-a</t>
  </si>
  <si>
    <t>Gümüşlü Mahallesi</t>
  </si>
  <si>
    <t xml:space="preserve">N24-d-10-d-2-c, N24-d-10-c-4-a, N24-d-10-c-2-c  112 ada 2-24 parseller  </t>
  </si>
  <si>
    <t>Demre</t>
  </si>
  <si>
    <t>Davazlar Mahallesi</t>
  </si>
  <si>
    <t xml:space="preserve">P23-d-23-d-2-d  101 ada 498 parsel  </t>
  </si>
  <si>
    <t>Elmalı</t>
  </si>
  <si>
    <t>Bayındır Mahallesi</t>
  </si>
  <si>
    <t>O23-b-25-d-1-a  412 Parsel</t>
  </si>
  <si>
    <t>Yalnızdam Mahallesi - Kışla Mahallesi</t>
  </si>
  <si>
    <t>O23-b-22-c-3-a. O23-b-22-c-3-b  110 ada 712 parsel, 1286-1287-1288-1289 Parseller</t>
  </si>
  <si>
    <t>Gülveren Mahallesi</t>
  </si>
  <si>
    <t xml:space="preserve">O25-a-08-c-3-c, O25-a-09-d-4-d </t>
  </si>
  <si>
    <t>Yazır Mahallesi</t>
  </si>
  <si>
    <t>Kulman mevkii</t>
  </si>
  <si>
    <t>Yeşilyurt Mahallesi</t>
  </si>
  <si>
    <t>Finike</t>
  </si>
  <si>
    <t>P24-a-18-a-3-c, P24-a-18-b-4-d, P24-a-18-d-2-b, P24-a-18-c-1-a 164 ada 221  parsel -165 ada 41 parsel-557 ada 1-2-3-4-5-6-26-27-32-33-34-35-36-37-38-39-40-41 parsel</t>
  </si>
  <si>
    <t>Hallaç Mevkii</t>
  </si>
  <si>
    <t>O25-b-17-a-1-a . O25-b-17-a-1-b  12700 ada 6-7-13 Parsel 27957 ada 13-14-15-16 parseller.</t>
  </si>
  <si>
    <t>O27-d-02-a-02-c, O27-d-02-a-02-d</t>
  </si>
  <si>
    <t>Hacıobası</t>
  </si>
  <si>
    <t>380 kv Trafo Merkezi sahası</t>
  </si>
  <si>
    <t>Turunçova Mah.</t>
  </si>
  <si>
    <t>P24-a-13-c-2-b, P24-a-13-c-2-c, P24-a-14-d-1-a, P24-a-14-d-1-d  331-832-1105-1106-1332-1392-1393-1394-1395-1267-1268- parseller</t>
  </si>
  <si>
    <t>Side Mah.</t>
  </si>
  <si>
    <t xml:space="preserve"> O26-B-17-D-1-C, O26-B-17-D-2-D </t>
  </si>
  <si>
    <t>Sanayii Alanı</t>
  </si>
  <si>
    <t>Akseki</t>
  </si>
  <si>
    <t>Bademli Mahallesi</t>
  </si>
  <si>
    <t>Orman İşletme Tesis Alanı</t>
  </si>
  <si>
    <t xml:space="preserve">N27-a-25-a-2-b,N27-a-25-a-2-c </t>
  </si>
  <si>
    <t>Ankara ünv. Kamp alanı</t>
  </si>
  <si>
    <t xml:space="preserve">O26-b-23-a-2-c, O26-b-23-b-1-d 661 ada 02 </t>
  </si>
  <si>
    <t xml:space="preserve">Barut Hotels İskele alanı </t>
  </si>
  <si>
    <t>Çolaklı mah</t>
  </si>
  <si>
    <t xml:space="preserve">O26-b-16-c-2-c 500 ada 03 parsel </t>
  </si>
  <si>
    <t xml:space="preserve">Von Resort Golden Coast Otel İskele </t>
  </si>
  <si>
    <t>O26-a-19-a-4-a 280 ada 01 parsel -231 ada 06 parsel</t>
  </si>
  <si>
    <t>Serik</t>
  </si>
  <si>
    <t>Boğazkent</t>
  </si>
  <si>
    <t xml:space="preserve">Sensimar Belek Resort Hotel -Sherwood Dreams Resort Otel  İskele alanı </t>
  </si>
  <si>
    <t>19M-3B 105 ada 06 parsel</t>
  </si>
  <si>
    <t>Oba Mahallesi</t>
  </si>
  <si>
    <t xml:space="preserve">White Gold Otel İskele alanı </t>
  </si>
  <si>
    <t>Düzağaç  Mahallesi</t>
  </si>
  <si>
    <t xml:space="preserve">N26-b-21-a-04-c, N26-b-21-a-03-d 270 ada 01 parsel  </t>
  </si>
  <si>
    <t>Talya otel alanı</t>
  </si>
  <si>
    <t xml:space="preserve">O25-a-15-a-4-c, O25-a-15-d-1-b  68 ada 20-43 parseller </t>
  </si>
  <si>
    <t>Merkez</t>
  </si>
  <si>
    <t xml:space="preserve">027-C-02-b-l-c, 027-C-02-b-2-d, 027-C-02-b-3-a, 027-C-02-b-3-b, 027-C-02-b-3-c, 027-C-02-b-3-d, 027-C-02-b-4-b, 027-C-02-b-4-c, 027-C-02-b-4-d, 027-C-02-c-l-a, 027-C-02-c-l-b, 027-C-02-c-2-a, 027-C-02-c-2-b, 027-C-02-c-2-c, 027-C-03-a-4-a, 027-C-03-a-4-d, 027-C-03-d-l-a, 027-C-03-d-l-d,
</t>
  </si>
  <si>
    <t>Güzelbağ-Kimyalar</t>
  </si>
  <si>
    <t>Küçük sanayii sitesi</t>
  </si>
  <si>
    <t>Kemer</t>
  </si>
  <si>
    <t>Çıralı Mah</t>
  </si>
  <si>
    <t>P24-b-10-d-3-a,P24-b-10-d-3-b</t>
  </si>
  <si>
    <t>Konyaaltı</t>
  </si>
  <si>
    <t>Geyikbayırı Mah.</t>
  </si>
  <si>
    <t>O24-b-15-d-1-b   342 ada</t>
  </si>
  <si>
    <t>Gazipaşa</t>
  </si>
  <si>
    <t>Gündoğmuş</t>
  </si>
  <si>
    <t>İbradı</t>
  </si>
  <si>
    <t>Kaş</t>
  </si>
  <si>
    <t>Kumluca</t>
  </si>
  <si>
    <t>TOPLAM</t>
  </si>
  <si>
    <t>İLÇELER</t>
  </si>
  <si>
    <t>ETÜTLER</t>
  </si>
  <si>
    <t>MEKANSAL ONAYLI</t>
  </si>
  <si>
    <t>İL ONAYLI</t>
  </si>
  <si>
    <t>Hurma Mah.</t>
  </si>
  <si>
    <t>Tünektepe</t>
  </si>
  <si>
    <t xml:space="preserve">O25-a-17-c-1-b </t>
  </si>
  <si>
    <t>N24-c-22-d-4-b 3996 ve 4078 Parsel</t>
  </si>
  <si>
    <t>N24-c-22-d-4-b 3396 ve 4078 parsel  (Parsel yalnışlığından  9.5.16 tarihinde yeniden onaylandı)</t>
  </si>
  <si>
    <t>Gebizli Mah.</t>
  </si>
  <si>
    <t>O25-a-10-c-4-d   12076 ada 01 parsel</t>
  </si>
  <si>
    <t>O25-a-10-c-4-d   12050 ada 11 parsel</t>
  </si>
  <si>
    <t xml:space="preserve">O23-b-25-d-3-d, O23-b-25-d-4-c 76 parsel </t>
  </si>
  <si>
    <t>Gökpınar mah</t>
  </si>
  <si>
    <t>Hisarçandır Mah</t>
  </si>
  <si>
    <t>Taş ocağı</t>
  </si>
  <si>
    <t xml:space="preserve">O24-b-20-c-2-b,  O25-a-16-d-1-a  206 ada 2-6 parseller </t>
  </si>
  <si>
    <t>O25-b-11-c-1-b, O25-b-11-c-1-c, O25-b-11-c-2-a, O25-b-11-c-2-b, O25-b-11-c-2-d, O25-b-12-d-1-a, O25-b-12-d-1-b, O25-b-12-d-1-d</t>
  </si>
  <si>
    <t>Güzeloba-Ermenek</t>
  </si>
  <si>
    <t>Emiraşıklar</t>
  </si>
  <si>
    <t>GES</t>
  </si>
  <si>
    <t>N27-d-25-a-2-c, 127 ada 59 parsel</t>
  </si>
  <si>
    <t>Bademağacı Mah</t>
  </si>
  <si>
    <t>N24-c-10-a-1-a, N24-c-5-d-4-c, N24-c-5-d-4-d 406 ada 01-03-1703-1704 parsel , 408 ada 01 parsel, 409 ada 01 parsel</t>
  </si>
  <si>
    <t>Cami alanı</t>
  </si>
  <si>
    <t>N27-c-22-d-1-d, 646-647-649 parseller</t>
  </si>
  <si>
    <t>Gürsu Mah.</t>
  </si>
  <si>
    <t xml:space="preserve">O25a-13-d-2-c - O25a-13-d-3-b n 6390, 6391, 6392, 4294 Adalar ve 4293 Ada 2, 3, 4, 5,6 parseller </t>
  </si>
  <si>
    <t xml:space="preserve">N27-c-21-c-1-b 942 parsel </t>
  </si>
  <si>
    <t>025A-07-C-3-C, 025A-08-C-4-A, 025A-08-D-3-A, 025A-08-D-3-B, 025A-08-D-3-C, 025A-08-D-3-D, 025A-08-D-4-A, 025A-08-D-4-B, 025A-08-D-4-C, 025A-08-D-4-D, 025A-12-B-2-B, 025A-13-A-1-A, 025A-13-A-1-B</t>
  </si>
  <si>
    <t xml:space="preserve">P28-b-11-d-2-c,P28-b-11-d-2-d  142 ada 42 parsel </t>
  </si>
  <si>
    <t>Hocalar mah</t>
  </si>
  <si>
    <t xml:space="preserve">27-d-02-a-02-b, 27-d-02-a-02-c,27-d-02-b-01-a,111 ada 02 parsel  
</t>
  </si>
  <si>
    <t xml:space="preserve">O25-a-15-b-4-a 4551 ada 25 parsel </t>
  </si>
  <si>
    <t>Meydankavağı</t>
  </si>
  <si>
    <t>Zerdalilik Mah.</t>
  </si>
  <si>
    <t xml:space="preserve">O25-a-15-a-3-d 1775 ada 01 parsel </t>
  </si>
  <si>
    <t>Şirinyalı Mah.</t>
  </si>
  <si>
    <t>O25-a-15-c-3-a 5655 ada 04-05 parsel</t>
  </si>
  <si>
    <t>P25-b-16-c-1-b,P28-b-16-c-2-a 408 ada 10-1732-1733-1734-1735-1742-1743 parseller</t>
  </si>
  <si>
    <t>Kahyalar</t>
  </si>
  <si>
    <t>1/5000 ölçekli P24-b-14-c,P24-b-14-d ve 1/1000 ölçekli P24-b-13-d-2-b, P24-a-14-d-2-c,  P24-b-14-c-1-d 114 ada 22-49-50-51-52-53-54 parseller</t>
  </si>
  <si>
    <t>Odabaşı Mah</t>
  </si>
  <si>
    <t>N25-d-24-d-2-a  28230ada 2-3-4-5-6 Parseller 3.14ha</t>
  </si>
  <si>
    <t>Damlataş- Kale arası Teleferik hattı( 6.5 ha)</t>
  </si>
  <si>
    <t>Burhan Mevki (4.756) ha</t>
  </si>
  <si>
    <t xml:space="preserve">O27-c-25-b-2-d,  O27-c-25-b-2-a </t>
  </si>
  <si>
    <t>Bayralar mah</t>
  </si>
  <si>
    <t>Soğuk hava deposu (1.79ha)</t>
  </si>
  <si>
    <t xml:space="preserve">O23-c-15-d-4-a, O23-c-15-d-4-b </t>
  </si>
  <si>
    <t>Solak Mah.</t>
  </si>
  <si>
    <t>O25-b-08-b-1-b, O25-b-08-b-1-c, O25-b-08-b-2-a, O25-b-08-b-2-d 13204 ada 03 parsel  10.77ha</t>
  </si>
  <si>
    <t>Ges (5.3ha)</t>
  </si>
  <si>
    <t xml:space="preserve">P23-b-05-d-1-d,P23-b-04-c-2-c 114 ada 141-145-146-147-148-149-152-163 parseller </t>
  </si>
  <si>
    <t>Manavgat Çayı Kıyısı</t>
  </si>
  <si>
    <t>Çıplaklı</t>
  </si>
  <si>
    <t>N25-d-23-b-1-a, N25-d-23-b-1-d, N25-d-23-a-2-b, N25-d-23-a-2-c 515-516-517 ada 139-154-466-856-861-863 parseller</t>
  </si>
  <si>
    <t>22.09 ha</t>
  </si>
  <si>
    <t>Kızıllı</t>
  </si>
  <si>
    <t>Çöp depolama alanı</t>
  </si>
  <si>
    <t>1/5000 ölçekli O26-B-24-C ve 1/1000 ölçekli O26-B-C-2-B ve O26-B-C-2-C 5ha</t>
  </si>
  <si>
    <t>1/5000 ölçekli N25-c-16-a, 1/1000 ölçekli N25-c-16-a-4-a, N25-c-16-a-4-b, N25-c-16-a-4-d  4.02ha</t>
  </si>
  <si>
    <t>Uzunoluk</t>
  </si>
  <si>
    <t>N24-d-20-a-1-c, N24-d-20-a-1-d 128 ada 90-104-105-143-144-145-181-182-183-194-196-292-293 parseller</t>
  </si>
  <si>
    <t>10.3ha</t>
  </si>
  <si>
    <t>Büyükköy</t>
  </si>
  <si>
    <t>4.22ha</t>
  </si>
  <si>
    <t xml:space="preserve">N24-c-06-a-3-b, N24-c-06-a-3-c   293 ada 5-6-7-8-9-10-348-352  parseller ve 356 ada 6-7-12 parseller  </t>
  </si>
  <si>
    <t>Yeniköy</t>
  </si>
  <si>
    <t>8.15 ha</t>
  </si>
  <si>
    <t>N25-d-17-c-4-c, N25-d-17-c-4-d 47-49-234 parseller</t>
  </si>
  <si>
    <t>Gürses Mah.</t>
  </si>
  <si>
    <t>P23-b-24-d-2-c, P23-b-24-d-2-d, P23-b-24-d-3-a, P23-b-24-d-3-b, P23-b-24-d-3-c 101 ada 36-37-38-42  parseller ve 102 ada 25-37-38-39-40 parseller</t>
  </si>
  <si>
    <t>Uğrak Mah.</t>
  </si>
  <si>
    <t xml:space="preserve">Balıkçı Barınağı </t>
  </si>
  <si>
    <t>P28-a-20-c-2-a, P28-a-20-c-2-c, P28-a-20-c-2-d, P28-a-20-c-3-a , P28-a-20-c-3-b  (33.78 ha)</t>
  </si>
  <si>
    <t>Çardak Mah.</t>
  </si>
  <si>
    <t xml:space="preserve">O26-b-02-b-2-b, O26-b-03-a-1-a, O26-b-03-a-1-d 351 ada 01  parsel </t>
  </si>
  <si>
    <t>7.06ha</t>
  </si>
  <si>
    <t>Cumalı Mah.</t>
  </si>
  <si>
    <t>O26-a-7-c-1-c 182 ada 01 parsel</t>
  </si>
  <si>
    <t>1.23 ha</t>
  </si>
  <si>
    <t>Ahatlı Mah.</t>
  </si>
  <si>
    <t>Sanayi alanı 78.7 ha</t>
  </si>
  <si>
    <t>P23-d-5-b-4-a, P23-d-5-b-4-b, P23-d-5-b-3-a, P23-d-5-b-2-d, P23-d-5-b-1-c, P23-d-5-b-1-d, P23-d-5-a-4-a, P23-d-5-a-4-b, P23-d-5-a-4-c, P23-d-5-a-4-d, P23-d-5-a-3-a, P23-d-5-a-3-d</t>
  </si>
  <si>
    <t>Konaklı</t>
  </si>
  <si>
    <t xml:space="preserve">Bölge Trafik Denetleme </t>
  </si>
  <si>
    <t>O27c-19-d-1-a</t>
  </si>
  <si>
    <t>Sarılar  Mah.</t>
  </si>
  <si>
    <t>P23-c-01-a-2-c, P23-c-01-a-2-d P23-c-01-b-1-d 130 ada 1-2 parseller-110 ada 6-8-15-19 parseller</t>
  </si>
  <si>
    <t xml:space="preserve">6,58 ha </t>
  </si>
  <si>
    <t>Yeşilkaraman</t>
  </si>
  <si>
    <t xml:space="preserve">Savunma tesisi </t>
  </si>
  <si>
    <t>N25-c-12-d-4-b, N25-c-12-d-1-c,    6413,97 m2</t>
  </si>
  <si>
    <t>Çalkaya Mah.</t>
  </si>
  <si>
    <t xml:space="preserve">O25-b-07-b-2-b, O25-b-07-b-2-c,    1,08ha </t>
  </si>
  <si>
    <t>Kargalık</t>
  </si>
  <si>
    <t>N24-d-24-b-1-b  450-2</t>
  </si>
  <si>
    <t>3.42 ha</t>
  </si>
  <si>
    <t>Kuzdere Mah</t>
  </si>
  <si>
    <t>Katı Atık Depo Alanı</t>
  </si>
  <si>
    <t>Senir Mah.</t>
  </si>
  <si>
    <t>O25-d-17-d-1-a, O25-d-17-a-4-d.O25-d-16-b-3-c, O25-d-16-c-2-b    9.38ha</t>
  </si>
  <si>
    <t>O27-b-19-c-1-c,O27-b-19-c-1     37.93ha</t>
  </si>
  <si>
    <t>O26-b-24-a-2-c,O26-b-24-a-2-a,O26-b-24-a-3-a Paftalarını kapsayan 231-665-666-198-232-197-401-402-212-213-720-721-722-723-233-256-224-403-689-748-749-750-751-752-753 parseller (18.74ha)</t>
  </si>
  <si>
    <t>2.Etap Side Turizm Alanı-Sorgun Bölgesi</t>
  </si>
  <si>
    <t>Side-Kemer Mah.</t>
  </si>
  <si>
    <t>Örenşehir Mah.</t>
  </si>
  <si>
    <t>O27-d-08-c-2-c 106 ada 10 parsel   (0.66ha)</t>
  </si>
  <si>
    <t xml:space="preserve">Raymar Otelcilik Turizm İskelesi </t>
  </si>
  <si>
    <t>Aşağıçatma mah.</t>
  </si>
  <si>
    <t>O26-a-06-c-3-a, O26-a-06-c-3-d  (1.99ha)</t>
  </si>
  <si>
    <t>Söğütcük</t>
  </si>
  <si>
    <t>GES  0.23ha</t>
  </si>
  <si>
    <t xml:space="preserve">  N24-c-23-b-4-a, N24-c-23-b-4-b, N24-c-23-b-4-c- N24-c-23-b-4-d  277 ada 01 parsel 0,98 ha </t>
  </si>
  <si>
    <t xml:space="preserve">N27-d-25-a-2-c 127 ada 62 parsel </t>
  </si>
  <si>
    <t>Büyükalan</t>
  </si>
  <si>
    <t xml:space="preserve">O27-b-01-a-3-d, O27-b-01-a-3-a, 113 ada 104 parsel  51,46 7m2  </t>
  </si>
  <si>
    <t>Elikesik-Büyükalan</t>
  </si>
  <si>
    <t xml:space="preserve">O27-c-14-c-4-c,O27-c-14-c-4-d,O27-c-19-b-1-a,O27-c-19-b-1-b  (18,56ha) 343 ve 308 nolu bölmeler </t>
  </si>
  <si>
    <t>Kocapınar</t>
  </si>
  <si>
    <t>O23-c-04-c-2-c, O23-c-04-c-2-d, O23-c-04-c-3-a, O23-c-04-c-3-b,  (19,73ha)Elmalı serisi  512 nolu bölmeler</t>
  </si>
  <si>
    <t xml:space="preserve">Asia Beach Resort Spa Otel </t>
  </si>
  <si>
    <t>19M-IIIB 726 ada 06 parsel  6,442m2  İskele alanı</t>
  </si>
  <si>
    <t>Tosmur Mah.</t>
  </si>
  <si>
    <t xml:space="preserve">O28-d-21-b-3-c,O28-d-21-b-3-d 128 ada 07 parsel  4,001m2  </t>
  </si>
  <si>
    <t xml:space="preserve">Sun Prime C- Lounge-Spa- Hotel </t>
  </si>
  <si>
    <t>Katıatık Depolama alanı</t>
  </si>
  <si>
    <t>N25-c-11-d-3-b 96-97-99-100 Parseller 10.04ha</t>
  </si>
  <si>
    <t>Örnekköy</t>
  </si>
  <si>
    <t>O25-b-12-d-4-d,O25-b-17-a-1-a  0.17ha</t>
  </si>
  <si>
    <t>Üçağız-Kale</t>
  </si>
  <si>
    <t>Koruma imar</t>
  </si>
  <si>
    <t>P23-c-02-c-3-d, P23-c-02-c-3-c, P23-c-07-b-2-a,  P23-c-07-b-2-b, , P23-c-08-a-1-a, P23-c-08-a-1-c, P23-c-08-a-2-d,  35.93ha</t>
  </si>
  <si>
    <t>Sarısu</t>
  </si>
  <si>
    <t xml:space="preserve">Sarısu çayı mendirek projesi </t>
  </si>
  <si>
    <t xml:space="preserve">O25-a-17-c-2-b  3,74 ha </t>
  </si>
  <si>
    <t>Haskızılören</t>
  </si>
  <si>
    <t>Mezarlık sahası</t>
  </si>
  <si>
    <t>N25-B-25-A-2-C 1.29ha</t>
  </si>
  <si>
    <t>Bilginler</t>
  </si>
  <si>
    <t>N26-d-22-c-2-d, N26-d-22-c-2-c   2.28ha</t>
  </si>
  <si>
    <t>Bucakşeyhler Mah.</t>
  </si>
  <si>
    <t>O26-b-20-a-2-d,O26-b-20-a-2-c  128 ada 740 parsel</t>
  </si>
  <si>
    <t>Topallı</t>
  </si>
  <si>
    <t>O25-c-16-a-1-a  0.88 ha</t>
  </si>
  <si>
    <t>Kargıcak</t>
  </si>
  <si>
    <t>First Class Hotel İskele alanı</t>
  </si>
  <si>
    <t xml:space="preserve">P28-a-03-d-2-d 205 ada 01 parsel  0,37Ha  </t>
  </si>
  <si>
    <t>Üçkonak mah.</t>
  </si>
  <si>
    <t>P29-a-21-c-1-a 108 ada 55 parsel 2.94ha</t>
  </si>
  <si>
    <t>Gençlik Mah</t>
  </si>
  <si>
    <t>Talya Otel İskele Alanı</t>
  </si>
  <si>
    <t>O25-a-15-d-1-b  0.33ha</t>
  </si>
  <si>
    <t>Güzelbağ Mah</t>
  </si>
  <si>
    <t>Fatih-Üççam mevki</t>
  </si>
  <si>
    <t>O27-c-04-d-3-c, O27-c-04-d-3-d, O27-c-09-a-2-b, O27-c-09-a-2-a 105 ada 99-101 parseller 8.04ha</t>
  </si>
  <si>
    <t>O27-c-04-c-3-a O27-c-04-c-3-d O27-c-04-c-3-a O27-c-04-c-3-d 105 ada 51 parsel 8.8ha</t>
  </si>
  <si>
    <t>Türkler Mah.</t>
  </si>
  <si>
    <t>1/5000  O27-c-13-a  1/1000 O27-c-13-a-1-c  O27-c-13-a-1-d 7,79 ha</t>
  </si>
  <si>
    <t>İncekum</t>
  </si>
  <si>
    <t xml:space="preserve">O27-d-15-b-1-d 119 ada 34 parsel  1,03Ha  </t>
  </si>
  <si>
    <t>Serik-Gebiz</t>
  </si>
  <si>
    <t>1/25000-1/10000 ÇDP</t>
  </si>
  <si>
    <t>1/25000 N25C3-N26D4  1/100000 N25-N26</t>
  </si>
  <si>
    <t>Boğaçay-216 ha</t>
  </si>
  <si>
    <t xml:space="preserve">025-a-ll-c-2-c, 025-a-ll-c-3-b,025-a-12-d-l-d, 025-a-12-d-4-a,025-a-12-d-l-c, 025-a- 12-d-4-b,025-a-12-d-2-d, 025-a-12-d-3-a,025-a-12-d-2-c, 025-a-12-d-3-b,025-a-12-d-3-c, 025-a-12-c-l-d,025- a-12-c-4-a, 025-a-12-c-4-d, 025-a-12-c-l-c,025-a-12-c-4-b,025-a-12-c-2-a, 025-a-12-c-2-d,025-a-12-c-3-a, 025- a-12-c-2-b025-a-12-c-2-c, 025-a-13-d-l-a -216ha  </t>
  </si>
  <si>
    <t>,O25-a-17-b-2-b  20093 ada, 01 no’lu parsel</t>
  </si>
  <si>
    <t>272 Numaralı bölme</t>
  </si>
  <si>
    <t>O28D16C2B 2.1 ha</t>
  </si>
  <si>
    <t>Hastahane alanı</t>
  </si>
  <si>
    <t>Kalkan-Bezirgan-İslamlar-Yeniköy-Ağullu-Gökçeören Mah. 1537ha</t>
  </si>
  <si>
    <t xml:space="preserve"> Antalya İli, Kaş İlçesi, Kalkan, Bezirgân, Islamlar (I.Nolu Alan), Gökçeören Mahalleleri (ILNolu Alan), Yeniköy (III.Nolu Alan), Ağullu (IV. Nolu Alan) ve sınırında kalan ve 18 adet 1/5000 ölçekli P22-B-19-D, P22-B-23-B, P22-B-23-C, P22-B-24-A, P22-B-24-B, P22-B-24-C, P22-B-24-D, P22-C-04-A, P22-C-04-B, P23-D-02-B, P23-D-02-C, P23-D-02-D, P23-D-04-C, P23-D-03-D, P23-D-03-A, P23-D-04-B, P23-D-05-A ve P23-D-05-D nolu ve 98 adet 1/1000 ölçekli halihazır haritasında sınırları belirtilen yaklaşık 1537 Ha 18 adet 1/5000 ölçekli P22-B-19-D, P22-B-23-B, P22-B-23-C, P22-B-24-A, P22-B-24-B, P22-B-24-C, P22-B-24-D, P22-C-04-A, P22-C-04-B, P23-D-02-B, P23-D-02-C, P23-D-02-D, P23-D-04-C, P23-D-03-D, P23-D-03-A, P23-D-04-B, P23-D-05-A ve P23-D-05-D  Kalkan, Bezirgan ve İslamlar mahallelerinin bir kısmını kapsayan ve 1077 ha yüzölçüme sahip I nolu alan; toplam 57 adet 1/1000 ölçekli P22-C-04-A-2-A, P22-C-04-A-2-B, P22-C-04-A-2-C, P22-C-04-B-1-A, P22-C-04-B-1-B, P22-C-04-B-1-C, P22-C-04-B-1-D, P22-C-04-B-2-A, P22-C-04-B-2-D, P22-C-04-B-4-A, P22-B-19-D-2-D, P22-B-19-D-3-A, P22-B-19-D-3-D, P22-B-19-D-4-B, P22-B-19-D-4-C,
P22-B-19-D-4-D, P22-B-23-B-2-C, P22-B-23-B-3-A, P22-B-23-B-3-B, P22-B-23-B-3-C,
P22-B-23-B-3-D, P22-B-23-C-1-B, P22-B-23-C-1-C, P22-B-23-C-2-A, P22-B-23-C-2-B,
P22-B-23-C-2-C, P22-B-23-C-2-D, P22-B-23-C-3-A, P22-B-24-A-1-A, P22-B-24-A-1-B,
P22-B-24-A-1-C, P22-B-24-A-1-D, P22-B-24-A-3-A, P22-B-24-A-3-C, P22-B-24-A-3-D,
P22-B-24-A-4-A, P22-B-24-A-4-B, P22-B-24-A-4-C, P22-B-24-A-4-D, P22-B-24-B-4-D,
P22-B-24-C-1-A, P22-B-24-C-1-B, P22-B-24-C-1-C, P22-B-24-C-1-D, P22-B-24-C-3-D,
P22-B-24-C-4-A, P22-B-24-C-4-B, P22-B-24-C-4-C, P22-B-24-C-4-D, P22-B-24-D-1-A,
P22-B-24-D-1-B, P22-B-24-D-2-B, P22-B-24-D-2-C, P22-B-24-D-2-D, P22-B-24-D-3-B,
P22-B-24-D-3-C, P22-B-24-D-3-D
 Yeniköy mahallesinin bir kısmım kapsayan ve 97 ha yüzölçüme sahip III nolu alan; toplam 11 adet 1/1000 ölçekli P23-D-02-B-3-C, P23-D-02-B-3-D, P23-D-02-C-2-A, P23-D-02-C-2-B, P23-D-03-A-4-D, P23-D-03-D-1-A, P23-D-03-D-1-B, P23-D-03-D-1-C, P23-D-03-D-1-D, P23-D-03-D-2-A, P23-D-02-C-2-C,
 Ağullu mahallesinin bir kısmını kapsayan ve 232 ha yüzölçüme sahip IV nolu alan; toplam 18 adet 1/1000 ölçekli P23-D-04-B-3-A, P23-D-04-B-3-B
P23-D-04-B-3-C, P23-D-04-B-3-D, P23-D-04-C-1-A, P23-D-04-C-1-B, P23-D-04-C-1-C
P23-D-04-C-1-D, P23-D-04-C-2-A, P23-D-04-C-2-B, P23-D-04-C-2-C, P23-D-04-C-2-D
P23-D-04-C-4-A, P23-D-04-C-4-B, P23-D-05-A-4 A. P23-D-05-A-4-D, P23-D-05-D-1-A
P23-D-05-D-1-D
Gökçeören mahallesinin bir kısmını kapsayan ve 131 ha yüzölçüme sahip II nolu alan; toplam 12 adet 1/1000 ölçekli P23-D-02-C-1-C, P23-D-02-C-1-D, P23-D-02-C-2-C, P23-D-02-C-2-D, P23-D-02-C-3-A, P23-D-02-C-3-B, P23-D-02-C-3-D, P23-D-02-C-4-A, P23-D-02-C-4-B, P23-D-02-C-4-C, P23-D-02-C-4-D, P23-D-02-D-3-B,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</si>
</sst>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2F2F2F"/>
      <name val="Segoe UI"/>
      <family val="2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3" xfId="0" applyFont="1" applyBorder="1"/>
    <xf numFmtId="0" fontId="8" fillId="0" borderId="2" xfId="0" applyFont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/>
    </xf>
    <xf numFmtId="14" fontId="9" fillId="0" borderId="18" xfId="1" applyNumberFormat="1" applyFont="1" applyFill="1" applyBorder="1" applyAlignment="1">
      <alignment horizontal="center"/>
    </xf>
    <xf numFmtId="14" fontId="10" fillId="0" borderId="2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14" fontId="0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24" xfId="1" applyFont="1" applyBorder="1" applyAlignment="1">
      <alignment horizontal="center" vertical="center" wrapText="1"/>
    </xf>
    <xf numFmtId="14" fontId="0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3" xfId="0" applyFont="1" applyBorder="1" applyAlignment="1">
      <alignment horizontal="left" vertical="center" wrapText="1"/>
    </xf>
    <xf numFmtId="14" fontId="0" fillId="0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" fontId="13" fillId="0" borderId="1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6" fillId="0" borderId="0" xfId="0" applyFont="1"/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385120</xdr:colOff>
      <xdr:row>1</xdr:row>
      <xdr:rowOff>152400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61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topLeftCell="C107" zoomScaleNormal="100" workbookViewId="0">
      <selection activeCell="C107" sqref="A107:XFD107"/>
    </sheetView>
  </sheetViews>
  <sheetFormatPr defaultRowHeight="15.75" x14ac:dyDescent="0.25"/>
  <cols>
    <col min="1" max="1" width="4.5703125" style="1" customWidth="1"/>
    <col min="2" max="2" width="14.42578125" style="18" customWidth="1"/>
    <col min="3" max="3" width="22.28515625" style="18" customWidth="1"/>
    <col min="4" max="4" width="31.85546875" style="18" customWidth="1"/>
    <col min="5" max="5" width="99.7109375" style="18" customWidth="1"/>
    <col min="6" max="7" width="10.85546875" style="1" customWidth="1"/>
    <col min="9" max="9" width="0" hidden="1" customWidth="1"/>
    <col min="10" max="10" width="9.140625" hidden="1" customWidth="1"/>
  </cols>
  <sheetData>
    <row r="1" spans="1:10" ht="15" customHeight="1" x14ac:dyDescent="0.25">
      <c r="A1" s="64"/>
      <c r="B1" s="65"/>
      <c r="C1" s="65"/>
      <c r="D1" s="65"/>
      <c r="E1" s="65"/>
      <c r="F1" s="65"/>
      <c r="G1" s="65"/>
      <c r="J1" t="s">
        <v>4</v>
      </c>
    </row>
    <row r="2" spans="1:10" ht="15.75" customHeight="1" thickBot="1" x14ac:dyDescent="0.3">
      <c r="A2" s="66"/>
      <c r="B2" s="67"/>
      <c r="C2" s="67"/>
      <c r="D2" s="67"/>
      <c r="E2" s="67"/>
      <c r="F2" s="67"/>
      <c r="G2" s="67"/>
      <c r="J2" t="s">
        <v>6</v>
      </c>
    </row>
    <row r="3" spans="1:10" ht="28.5" customHeight="1" thickBot="1" x14ac:dyDescent="0.3">
      <c r="A3" s="2" t="s">
        <v>0</v>
      </c>
      <c r="B3" s="43" t="s">
        <v>1</v>
      </c>
      <c r="C3" s="43" t="s">
        <v>12</v>
      </c>
      <c r="D3" s="43" t="s">
        <v>11</v>
      </c>
      <c r="E3" s="43" t="s">
        <v>2</v>
      </c>
      <c r="F3" s="14" t="s">
        <v>3</v>
      </c>
      <c r="G3" s="23" t="s">
        <v>5</v>
      </c>
    </row>
    <row r="4" spans="1:10" ht="16.5" customHeight="1" x14ac:dyDescent="0.25">
      <c r="A4" s="3">
        <v>1</v>
      </c>
      <c r="B4" s="15" t="s">
        <v>7</v>
      </c>
      <c r="C4" s="44" t="s">
        <v>8</v>
      </c>
      <c r="D4" s="44" t="s">
        <v>10</v>
      </c>
      <c r="E4" s="45" t="s">
        <v>9</v>
      </c>
      <c r="F4" s="20" t="s">
        <v>4</v>
      </c>
      <c r="G4" s="25">
        <v>42374</v>
      </c>
    </row>
    <row r="5" spans="1:10" ht="16.5" customHeight="1" x14ac:dyDescent="0.25">
      <c r="A5" s="4">
        <v>2</v>
      </c>
      <c r="B5" s="16" t="s">
        <v>13</v>
      </c>
      <c r="C5" s="17" t="s">
        <v>14</v>
      </c>
      <c r="D5" s="33" t="s">
        <v>16</v>
      </c>
      <c r="E5" s="22" t="s">
        <v>15</v>
      </c>
      <c r="F5" s="21" t="s">
        <v>4</v>
      </c>
      <c r="G5" s="24">
        <v>42009</v>
      </c>
    </row>
    <row r="6" spans="1:10" ht="16.5" customHeight="1" x14ac:dyDescent="0.25">
      <c r="A6" s="4">
        <v>3</v>
      </c>
      <c r="B6" s="12" t="s">
        <v>13</v>
      </c>
      <c r="C6" s="6" t="s">
        <v>17</v>
      </c>
      <c r="D6" s="33" t="s">
        <v>19</v>
      </c>
      <c r="E6" s="22" t="s">
        <v>18</v>
      </c>
      <c r="F6" s="21" t="s">
        <v>4</v>
      </c>
      <c r="G6" s="24">
        <v>42381</v>
      </c>
    </row>
    <row r="7" spans="1:10" ht="16.5" customHeight="1" x14ac:dyDescent="0.25">
      <c r="A7" s="4">
        <v>4</v>
      </c>
      <c r="B7" s="17" t="s">
        <v>20</v>
      </c>
      <c r="C7" s="6" t="s">
        <v>21</v>
      </c>
      <c r="D7" s="33" t="s">
        <v>23</v>
      </c>
      <c r="E7" s="7" t="s">
        <v>22</v>
      </c>
      <c r="F7" s="21" t="s">
        <v>4</v>
      </c>
      <c r="G7" s="24">
        <v>42388</v>
      </c>
    </row>
    <row r="8" spans="1:10" ht="16.5" customHeight="1" x14ac:dyDescent="0.25">
      <c r="A8" s="4">
        <v>5</v>
      </c>
      <c r="B8" s="12" t="s">
        <v>25</v>
      </c>
      <c r="C8" s="12" t="s">
        <v>26</v>
      </c>
      <c r="D8" s="33"/>
      <c r="E8" s="7" t="s">
        <v>24</v>
      </c>
      <c r="F8" s="21" t="s">
        <v>4</v>
      </c>
      <c r="G8" s="26">
        <v>42390</v>
      </c>
    </row>
    <row r="9" spans="1:10" ht="16.5" customHeight="1" x14ac:dyDescent="0.25">
      <c r="A9" s="4">
        <v>6</v>
      </c>
      <c r="B9" s="12" t="s">
        <v>13</v>
      </c>
      <c r="C9" s="12" t="s">
        <v>27</v>
      </c>
      <c r="D9" s="33" t="s">
        <v>29</v>
      </c>
      <c r="E9" s="13" t="s">
        <v>28</v>
      </c>
      <c r="F9" s="21" t="s">
        <v>4</v>
      </c>
      <c r="G9" s="24">
        <v>42395</v>
      </c>
    </row>
    <row r="10" spans="1:10" ht="16.5" customHeight="1" x14ac:dyDescent="0.25">
      <c r="A10" s="4">
        <v>7</v>
      </c>
      <c r="B10" s="12" t="s">
        <v>30</v>
      </c>
      <c r="C10" s="18" t="s">
        <v>31</v>
      </c>
      <c r="D10" s="9"/>
      <c r="E10" s="13" t="s">
        <v>32</v>
      </c>
      <c r="F10" s="21" t="s">
        <v>4</v>
      </c>
      <c r="G10" s="24">
        <v>42409</v>
      </c>
    </row>
    <row r="11" spans="1:10" ht="16.5" customHeight="1" x14ac:dyDescent="0.25">
      <c r="A11" s="4">
        <v>8</v>
      </c>
      <c r="B11" s="12" t="s">
        <v>33</v>
      </c>
      <c r="C11" s="9" t="s">
        <v>35</v>
      </c>
      <c r="D11" s="8"/>
      <c r="E11" s="27" t="s">
        <v>34</v>
      </c>
      <c r="F11" s="21" t="s">
        <v>4</v>
      </c>
      <c r="G11" s="24">
        <v>42409</v>
      </c>
    </row>
    <row r="12" spans="1:10" ht="48" customHeight="1" x14ac:dyDescent="0.25">
      <c r="A12" s="4">
        <v>9</v>
      </c>
      <c r="B12" s="12" t="s">
        <v>25</v>
      </c>
      <c r="C12" s="11" t="s">
        <v>38</v>
      </c>
      <c r="D12" s="5"/>
      <c r="E12" s="62" t="s">
        <v>136</v>
      </c>
      <c r="F12" s="21" t="s">
        <v>6</v>
      </c>
      <c r="G12" s="47">
        <v>42424</v>
      </c>
    </row>
    <row r="13" spans="1:10" ht="33.75" customHeight="1" x14ac:dyDescent="0.25">
      <c r="A13" s="4">
        <v>10</v>
      </c>
      <c r="B13" s="12" t="s">
        <v>39</v>
      </c>
      <c r="C13" s="9" t="s">
        <v>40</v>
      </c>
      <c r="D13" s="11" t="s">
        <v>41</v>
      </c>
      <c r="E13" s="46" t="s">
        <v>42</v>
      </c>
      <c r="F13" s="21" t="s">
        <v>6</v>
      </c>
      <c r="G13" s="47">
        <v>42426</v>
      </c>
    </row>
    <row r="14" spans="1:10" ht="16.5" customHeight="1" x14ac:dyDescent="0.25">
      <c r="A14" s="4">
        <v>11</v>
      </c>
      <c r="B14" s="12" t="s">
        <v>33</v>
      </c>
      <c r="C14" s="9" t="s">
        <v>36</v>
      </c>
      <c r="D14" s="9"/>
      <c r="E14" s="27" t="s">
        <v>37</v>
      </c>
      <c r="F14" s="21" t="s">
        <v>4</v>
      </c>
      <c r="G14" s="24">
        <v>42432</v>
      </c>
    </row>
    <row r="15" spans="1:10" ht="16.5" customHeight="1" x14ac:dyDescent="0.25">
      <c r="A15" s="4">
        <v>12</v>
      </c>
      <c r="B15" s="12" t="s">
        <v>33</v>
      </c>
      <c r="C15" s="10" t="s">
        <v>43</v>
      </c>
      <c r="D15" s="31"/>
      <c r="E15" s="28" t="s">
        <v>44</v>
      </c>
      <c r="F15" s="21" t="s">
        <v>4</v>
      </c>
      <c r="G15" s="24">
        <v>42440</v>
      </c>
    </row>
    <row r="16" spans="1:10" ht="16.5" customHeight="1" x14ac:dyDescent="0.25">
      <c r="A16" s="4">
        <v>13</v>
      </c>
      <c r="B16" s="12" t="s">
        <v>45</v>
      </c>
      <c r="C16" s="11" t="s">
        <v>46</v>
      </c>
      <c r="D16" s="5"/>
      <c r="E16" s="29" t="s">
        <v>47</v>
      </c>
      <c r="F16" s="21" t="s">
        <v>4</v>
      </c>
      <c r="G16" s="24">
        <v>42440</v>
      </c>
    </row>
    <row r="17" spans="1:7" ht="16.5" customHeight="1" x14ac:dyDescent="0.25">
      <c r="A17" s="4">
        <v>14</v>
      </c>
      <c r="B17" s="12" t="s">
        <v>48</v>
      </c>
      <c r="C17" s="5" t="s">
        <v>49</v>
      </c>
      <c r="D17" s="9"/>
      <c r="E17" s="13" t="s">
        <v>50</v>
      </c>
      <c r="F17" s="21" t="s">
        <v>4</v>
      </c>
      <c r="G17" s="24">
        <v>42445</v>
      </c>
    </row>
    <row r="18" spans="1:7" ht="16.5" customHeight="1" x14ac:dyDescent="0.25">
      <c r="A18" s="4">
        <v>15</v>
      </c>
      <c r="B18" s="12" t="s">
        <v>48</v>
      </c>
      <c r="C18" s="68" t="s">
        <v>51</v>
      </c>
      <c r="D18" s="69"/>
      <c r="E18" s="13" t="s">
        <v>52</v>
      </c>
      <c r="F18" s="21" t="s">
        <v>4</v>
      </c>
      <c r="G18" s="24">
        <v>42445</v>
      </c>
    </row>
    <row r="19" spans="1:7" ht="16.5" customHeight="1" x14ac:dyDescent="0.25">
      <c r="A19" s="4">
        <v>16</v>
      </c>
      <c r="B19" s="12" t="s">
        <v>25</v>
      </c>
      <c r="C19" s="5" t="s">
        <v>53</v>
      </c>
      <c r="D19" s="9"/>
      <c r="E19" s="30" t="s">
        <v>54</v>
      </c>
      <c r="F19" s="21" t="s">
        <v>4</v>
      </c>
      <c r="G19" s="24">
        <v>42446</v>
      </c>
    </row>
    <row r="20" spans="1:7" ht="16.5" customHeight="1" x14ac:dyDescent="0.25">
      <c r="A20" s="4">
        <v>17</v>
      </c>
      <c r="B20" s="12" t="s">
        <v>33</v>
      </c>
      <c r="C20" s="12" t="s">
        <v>55</v>
      </c>
      <c r="D20" s="5" t="s">
        <v>56</v>
      </c>
      <c r="E20" s="29" t="s">
        <v>115</v>
      </c>
      <c r="F20" s="21" t="s">
        <v>4</v>
      </c>
      <c r="G20" s="24">
        <v>42450</v>
      </c>
    </row>
    <row r="21" spans="1:7" ht="32.25" customHeight="1" x14ac:dyDescent="0.25">
      <c r="A21" s="4">
        <v>18</v>
      </c>
      <c r="B21" s="12" t="s">
        <v>58</v>
      </c>
      <c r="C21" s="12" t="s">
        <v>57</v>
      </c>
      <c r="D21" s="11" t="s">
        <v>60</v>
      </c>
      <c r="E21" s="28" t="s">
        <v>59</v>
      </c>
      <c r="F21" s="21" t="s">
        <v>4</v>
      </c>
      <c r="G21" s="47">
        <v>42450</v>
      </c>
    </row>
    <row r="22" spans="1:7" ht="16.5" customHeight="1" x14ac:dyDescent="0.25">
      <c r="A22" s="4">
        <v>19</v>
      </c>
      <c r="B22" s="12" t="s">
        <v>13</v>
      </c>
      <c r="C22" s="11" t="s">
        <v>27</v>
      </c>
      <c r="D22" s="11"/>
      <c r="E22" s="13" t="s">
        <v>61</v>
      </c>
      <c r="F22" s="21" t="s">
        <v>6</v>
      </c>
      <c r="G22" s="24">
        <v>42453</v>
      </c>
    </row>
    <row r="23" spans="1:7" ht="16.5" customHeight="1" x14ac:dyDescent="0.25">
      <c r="A23" s="4">
        <v>20</v>
      </c>
      <c r="B23" s="12" t="s">
        <v>30</v>
      </c>
      <c r="C23" s="11" t="s">
        <v>67</v>
      </c>
      <c r="D23" s="11" t="s">
        <v>74</v>
      </c>
      <c r="E23" s="13" t="s">
        <v>68</v>
      </c>
      <c r="F23" s="21" t="s">
        <v>6</v>
      </c>
      <c r="G23" s="24">
        <v>42453</v>
      </c>
    </row>
    <row r="24" spans="1:7" ht="16.5" customHeight="1" x14ac:dyDescent="0.25">
      <c r="A24" s="4">
        <v>21</v>
      </c>
      <c r="B24" s="12" t="s">
        <v>30</v>
      </c>
      <c r="C24" s="10" t="s">
        <v>63</v>
      </c>
      <c r="D24" s="11" t="s">
        <v>64</v>
      </c>
      <c r="E24" s="13" t="s">
        <v>62</v>
      </c>
      <c r="F24" s="21" t="s">
        <v>4</v>
      </c>
      <c r="G24" s="24">
        <v>42460</v>
      </c>
    </row>
    <row r="25" spans="1:7" ht="31.5" x14ac:dyDescent="0.25">
      <c r="A25" s="4">
        <v>22</v>
      </c>
      <c r="B25" s="12" t="s">
        <v>58</v>
      </c>
      <c r="C25" s="12" t="s">
        <v>65</v>
      </c>
      <c r="D25" s="33" t="s">
        <v>69</v>
      </c>
      <c r="E25" s="13" t="s">
        <v>66</v>
      </c>
      <c r="F25" s="21" t="s">
        <v>4</v>
      </c>
      <c r="G25" s="47">
        <v>42461</v>
      </c>
    </row>
    <row r="26" spans="1:7" ht="16.5" customHeight="1" x14ac:dyDescent="0.25">
      <c r="A26" s="4">
        <v>23</v>
      </c>
      <c r="B26" s="12" t="s">
        <v>70</v>
      </c>
      <c r="C26" s="12" t="s">
        <v>71</v>
      </c>
      <c r="D26" s="10" t="s">
        <v>72</v>
      </c>
      <c r="E26" s="13" t="s">
        <v>73</v>
      </c>
      <c r="F26" s="21" t="s">
        <v>4</v>
      </c>
      <c r="G26" s="24">
        <v>42467</v>
      </c>
    </row>
    <row r="27" spans="1:7" ht="16.5" customHeight="1" x14ac:dyDescent="0.25">
      <c r="A27" s="4">
        <v>24</v>
      </c>
      <c r="B27" s="12" t="s">
        <v>30</v>
      </c>
      <c r="C27" s="12" t="s">
        <v>67</v>
      </c>
      <c r="D27" s="9" t="s">
        <v>76</v>
      </c>
      <c r="E27" s="30" t="s">
        <v>75</v>
      </c>
      <c r="F27" s="21" t="s">
        <v>4</v>
      </c>
      <c r="G27" s="24">
        <v>42468</v>
      </c>
    </row>
    <row r="28" spans="1:7" ht="33" customHeight="1" x14ac:dyDescent="0.25">
      <c r="A28" s="4">
        <v>25</v>
      </c>
      <c r="B28" s="12" t="s">
        <v>30</v>
      </c>
      <c r="C28" s="5" t="s">
        <v>77</v>
      </c>
      <c r="D28" s="33" t="s">
        <v>79</v>
      </c>
      <c r="E28" s="29" t="s">
        <v>78</v>
      </c>
      <c r="F28" s="21" t="s">
        <v>4</v>
      </c>
      <c r="G28" s="24">
        <v>42468</v>
      </c>
    </row>
    <row r="29" spans="1:7" ht="43.5" customHeight="1" x14ac:dyDescent="0.25">
      <c r="A29" s="4">
        <v>26</v>
      </c>
      <c r="B29" s="12" t="s">
        <v>81</v>
      </c>
      <c r="C29" s="12" t="s">
        <v>82</v>
      </c>
      <c r="D29" s="33" t="s">
        <v>83</v>
      </c>
      <c r="E29" s="13" t="s">
        <v>80</v>
      </c>
      <c r="F29" s="21" t="s">
        <v>4</v>
      </c>
      <c r="G29" s="47">
        <v>42468</v>
      </c>
    </row>
    <row r="30" spans="1:7" ht="16.5" customHeight="1" x14ac:dyDescent="0.25">
      <c r="A30" s="4">
        <v>27</v>
      </c>
      <c r="B30" s="12" t="s">
        <v>20</v>
      </c>
      <c r="C30" s="12" t="s">
        <v>85</v>
      </c>
      <c r="D30" s="19" t="s">
        <v>86</v>
      </c>
      <c r="E30" s="29" t="s">
        <v>84</v>
      </c>
      <c r="F30" s="21" t="s">
        <v>4</v>
      </c>
      <c r="G30" s="24">
        <v>42475</v>
      </c>
    </row>
    <row r="31" spans="1:7" ht="16.5" customHeight="1" x14ac:dyDescent="0.25">
      <c r="A31" s="4">
        <v>28</v>
      </c>
      <c r="B31" s="12" t="s">
        <v>30</v>
      </c>
      <c r="C31" s="10" t="s">
        <v>87</v>
      </c>
      <c r="D31" s="11"/>
      <c r="E31" s="28" t="s">
        <v>88</v>
      </c>
      <c r="F31" s="21" t="s">
        <v>4</v>
      </c>
      <c r="G31" s="24">
        <v>38097</v>
      </c>
    </row>
    <row r="32" spans="1:7" ht="16.5" customHeight="1" x14ac:dyDescent="0.25">
      <c r="A32" s="4">
        <v>29</v>
      </c>
      <c r="B32" s="12" t="s">
        <v>13</v>
      </c>
      <c r="C32" s="11" t="s">
        <v>91</v>
      </c>
      <c r="D32" s="33" t="s">
        <v>89</v>
      </c>
      <c r="E32" s="13" t="s">
        <v>90</v>
      </c>
      <c r="F32" s="21" t="s">
        <v>4</v>
      </c>
      <c r="G32" s="24">
        <v>42481</v>
      </c>
    </row>
    <row r="33" spans="1:7" ht="30.75" customHeight="1" x14ac:dyDescent="0.25">
      <c r="A33" s="4">
        <v>30</v>
      </c>
      <c r="B33" s="12" t="s">
        <v>20</v>
      </c>
      <c r="C33" s="10" t="s">
        <v>93</v>
      </c>
      <c r="D33" s="33" t="s">
        <v>94</v>
      </c>
      <c r="E33" s="13" t="s">
        <v>92</v>
      </c>
      <c r="F33" s="21" t="s">
        <v>4</v>
      </c>
      <c r="G33" s="47">
        <v>42488</v>
      </c>
    </row>
    <row r="34" spans="1:7" ht="16.5" customHeight="1" x14ac:dyDescent="0.25">
      <c r="A34" s="4">
        <v>31</v>
      </c>
      <c r="B34" s="12" t="s">
        <v>95</v>
      </c>
      <c r="C34" s="11" t="s">
        <v>96</v>
      </c>
      <c r="D34" s="33"/>
      <c r="E34" s="13" t="s">
        <v>97</v>
      </c>
      <c r="F34" s="21" t="s">
        <v>4</v>
      </c>
      <c r="G34" s="32">
        <v>42488</v>
      </c>
    </row>
    <row r="35" spans="1:7" ht="16.5" customHeight="1" x14ac:dyDescent="0.25">
      <c r="A35" s="4">
        <v>32</v>
      </c>
      <c r="B35" s="12" t="s">
        <v>98</v>
      </c>
      <c r="C35" s="11" t="s">
        <v>99</v>
      </c>
      <c r="D35" s="33"/>
      <c r="E35" s="13" t="s">
        <v>100</v>
      </c>
      <c r="F35" s="21" t="s">
        <v>4</v>
      </c>
      <c r="G35" s="32">
        <v>42493</v>
      </c>
    </row>
    <row r="36" spans="1:7" ht="16.5" customHeight="1" x14ac:dyDescent="0.25">
      <c r="A36" s="4">
        <v>33</v>
      </c>
      <c r="B36" s="12" t="s">
        <v>98</v>
      </c>
      <c r="C36" s="11" t="s">
        <v>111</v>
      </c>
      <c r="D36" s="33" t="s">
        <v>112</v>
      </c>
      <c r="E36" s="13" t="s">
        <v>113</v>
      </c>
      <c r="F36" s="21" t="s">
        <v>4</v>
      </c>
      <c r="G36" s="32">
        <v>42499</v>
      </c>
    </row>
    <row r="37" spans="1:7" ht="16.5" customHeight="1" x14ac:dyDescent="0.25">
      <c r="A37" s="4">
        <v>34</v>
      </c>
      <c r="B37" s="12" t="s">
        <v>33</v>
      </c>
      <c r="C37" s="11" t="s">
        <v>55</v>
      </c>
      <c r="D37" s="33" t="s">
        <v>56</v>
      </c>
      <c r="E37" s="13" t="s">
        <v>114</v>
      </c>
      <c r="F37" s="21" t="s">
        <v>4</v>
      </c>
      <c r="G37" s="32">
        <v>42499</v>
      </c>
    </row>
    <row r="38" spans="1:7" ht="16.5" customHeight="1" x14ac:dyDescent="0.25">
      <c r="A38" s="4">
        <v>35</v>
      </c>
      <c r="B38" s="12" t="s">
        <v>13</v>
      </c>
      <c r="C38" s="11" t="s">
        <v>116</v>
      </c>
      <c r="D38" s="33"/>
      <c r="E38" s="13" t="s">
        <v>117</v>
      </c>
      <c r="F38" s="21" t="s">
        <v>4</v>
      </c>
      <c r="G38" s="32">
        <v>42506</v>
      </c>
    </row>
    <row r="39" spans="1:7" ht="16.5" customHeight="1" x14ac:dyDescent="0.25">
      <c r="A39" s="4">
        <v>36</v>
      </c>
      <c r="B39" s="12" t="s">
        <v>13</v>
      </c>
      <c r="C39" s="11" t="s">
        <v>116</v>
      </c>
      <c r="D39" s="33"/>
      <c r="E39" s="13" t="s">
        <v>118</v>
      </c>
      <c r="F39" s="21" t="s">
        <v>4</v>
      </c>
      <c r="G39" s="32">
        <v>42506</v>
      </c>
    </row>
    <row r="40" spans="1:7" ht="16.5" customHeight="1" x14ac:dyDescent="0.25">
      <c r="A40" s="4">
        <v>37</v>
      </c>
      <c r="B40" s="12" t="s">
        <v>98</v>
      </c>
      <c r="C40" s="11" t="s">
        <v>133</v>
      </c>
      <c r="D40" s="33"/>
      <c r="E40" s="13" t="s">
        <v>134</v>
      </c>
      <c r="F40" s="21" t="s">
        <v>6</v>
      </c>
      <c r="G40" s="32">
        <v>42506</v>
      </c>
    </row>
    <row r="41" spans="1:7" ht="16.5" customHeight="1" x14ac:dyDescent="0.25">
      <c r="A41" s="4">
        <v>38</v>
      </c>
      <c r="B41" s="12" t="s">
        <v>48</v>
      </c>
      <c r="C41" s="11" t="s">
        <v>120</v>
      </c>
      <c r="D41" s="33"/>
      <c r="E41" s="13" t="s">
        <v>119</v>
      </c>
      <c r="F41" s="21" t="s">
        <v>4</v>
      </c>
      <c r="G41" s="32">
        <v>42508</v>
      </c>
    </row>
    <row r="42" spans="1:7" ht="16.5" customHeight="1" x14ac:dyDescent="0.25">
      <c r="A42" s="4">
        <v>39</v>
      </c>
      <c r="B42" s="12" t="s">
        <v>98</v>
      </c>
      <c r="C42" s="11" t="s">
        <v>121</v>
      </c>
      <c r="D42" s="33" t="s">
        <v>122</v>
      </c>
      <c r="E42" s="13" t="s">
        <v>123</v>
      </c>
      <c r="F42" s="21" t="s">
        <v>4</v>
      </c>
      <c r="G42" s="32">
        <v>42508</v>
      </c>
    </row>
    <row r="43" spans="1:7" ht="32.25" customHeight="1" x14ac:dyDescent="0.25">
      <c r="A43" s="4">
        <v>40</v>
      </c>
      <c r="B43" s="12" t="s">
        <v>13</v>
      </c>
      <c r="C43" s="11" t="s">
        <v>125</v>
      </c>
      <c r="D43" s="33"/>
      <c r="E43" s="13" t="s">
        <v>124</v>
      </c>
      <c r="F43" s="21" t="s">
        <v>4</v>
      </c>
      <c r="G43" s="32">
        <v>42510</v>
      </c>
    </row>
    <row r="44" spans="1:7" ht="16.5" customHeight="1" x14ac:dyDescent="0.25">
      <c r="A44" s="4">
        <v>41</v>
      </c>
      <c r="B44" s="12" t="s">
        <v>70</v>
      </c>
      <c r="C44" s="11" t="s">
        <v>126</v>
      </c>
      <c r="D44" s="33" t="s">
        <v>127</v>
      </c>
      <c r="E44" s="13" t="s">
        <v>128</v>
      </c>
      <c r="F44" s="21" t="s">
        <v>4</v>
      </c>
      <c r="G44" s="32">
        <v>42522</v>
      </c>
    </row>
    <row r="45" spans="1:7" ht="32.25" customHeight="1" x14ac:dyDescent="0.25">
      <c r="A45" s="4">
        <v>42</v>
      </c>
      <c r="B45" s="12" t="s">
        <v>39</v>
      </c>
      <c r="C45" s="11" t="s">
        <v>129</v>
      </c>
      <c r="D45" s="33"/>
      <c r="E45" s="13" t="s">
        <v>130</v>
      </c>
      <c r="F45" s="21" t="s">
        <v>4</v>
      </c>
      <c r="G45" s="32">
        <v>42522</v>
      </c>
    </row>
    <row r="46" spans="1:7" ht="16.5" customHeight="1" x14ac:dyDescent="0.25">
      <c r="A46" s="4">
        <v>43</v>
      </c>
      <c r="B46" s="12" t="s">
        <v>33</v>
      </c>
      <c r="C46" s="11" t="s">
        <v>55</v>
      </c>
      <c r="D46" s="33"/>
      <c r="E46" s="13" t="s">
        <v>132</v>
      </c>
      <c r="F46" s="21" t="s">
        <v>4</v>
      </c>
      <c r="G46" s="32">
        <v>42524</v>
      </c>
    </row>
    <row r="47" spans="1:7" ht="16.5" customHeight="1" x14ac:dyDescent="0.25">
      <c r="A47" s="4">
        <v>44</v>
      </c>
      <c r="B47" s="12" t="s">
        <v>33</v>
      </c>
      <c r="C47" s="11" t="s">
        <v>55</v>
      </c>
      <c r="D47" s="33" t="s">
        <v>131</v>
      </c>
      <c r="E47" s="13" t="s">
        <v>135</v>
      </c>
      <c r="F47" s="21" t="s">
        <v>4</v>
      </c>
      <c r="G47" s="32">
        <v>42527</v>
      </c>
    </row>
    <row r="48" spans="1:7" ht="16.5" customHeight="1" x14ac:dyDescent="0.25">
      <c r="A48" s="4">
        <v>45</v>
      </c>
      <c r="B48" s="12" t="s">
        <v>20</v>
      </c>
      <c r="C48" s="11" t="s">
        <v>138</v>
      </c>
      <c r="D48" s="33"/>
      <c r="E48" s="13" t="s">
        <v>137</v>
      </c>
      <c r="F48" s="21" t="s">
        <v>4</v>
      </c>
      <c r="G48" s="32">
        <v>42534</v>
      </c>
    </row>
    <row r="49" spans="1:7" ht="16.5" customHeight="1" x14ac:dyDescent="0.25">
      <c r="A49" s="4">
        <v>46</v>
      </c>
      <c r="B49" s="12" t="s">
        <v>30</v>
      </c>
      <c r="C49" s="11" t="s">
        <v>63</v>
      </c>
      <c r="D49" s="33"/>
      <c r="E49" s="42" t="s">
        <v>139</v>
      </c>
      <c r="F49" s="21" t="s">
        <v>4</v>
      </c>
      <c r="G49" s="32">
        <v>42536</v>
      </c>
    </row>
    <row r="50" spans="1:7" ht="16.5" customHeight="1" x14ac:dyDescent="0.25">
      <c r="A50" s="4">
        <v>47</v>
      </c>
      <c r="B50" s="12" t="s">
        <v>13</v>
      </c>
      <c r="C50" s="11" t="s">
        <v>141</v>
      </c>
      <c r="D50" s="33"/>
      <c r="E50" s="13" t="s">
        <v>140</v>
      </c>
      <c r="F50" s="21" t="s">
        <v>4</v>
      </c>
      <c r="G50" s="32">
        <v>42536</v>
      </c>
    </row>
    <row r="51" spans="1:7" ht="16.5" customHeight="1" x14ac:dyDescent="0.25">
      <c r="A51" s="4">
        <v>48</v>
      </c>
      <c r="B51" s="12" t="s">
        <v>13</v>
      </c>
      <c r="C51" s="11" t="s">
        <v>142</v>
      </c>
      <c r="D51" s="33"/>
      <c r="E51" s="13" t="s">
        <v>143</v>
      </c>
      <c r="F51" s="21" t="s">
        <v>4</v>
      </c>
      <c r="G51" s="32">
        <v>42538</v>
      </c>
    </row>
    <row r="52" spans="1:7" ht="16.5" customHeight="1" x14ac:dyDescent="0.25">
      <c r="A52" s="4">
        <v>49</v>
      </c>
      <c r="B52" s="12" t="s">
        <v>13</v>
      </c>
      <c r="C52" s="11" t="s">
        <v>144</v>
      </c>
      <c r="D52" s="33"/>
      <c r="E52" s="13" t="s">
        <v>145</v>
      </c>
      <c r="F52" s="21" t="s">
        <v>4</v>
      </c>
      <c r="G52" s="32">
        <v>42538</v>
      </c>
    </row>
    <row r="53" spans="1:7" ht="16.5" customHeight="1" x14ac:dyDescent="0.25">
      <c r="A53" s="4">
        <v>50</v>
      </c>
      <c r="B53" s="12" t="s">
        <v>101</v>
      </c>
      <c r="C53" s="11" t="s">
        <v>147</v>
      </c>
      <c r="D53" s="33" t="s">
        <v>152</v>
      </c>
      <c r="E53" s="13" t="s">
        <v>146</v>
      </c>
      <c r="F53" s="21" t="s">
        <v>4</v>
      </c>
      <c r="G53" s="32">
        <v>42389.601597222223</v>
      </c>
    </row>
    <row r="54" spans="1:7" ht="33.75" customHeight="1" x14ac:dyDescent="0.25">
      <c r="A54" s="4">
        <v>51</v>
      </c>
      <c r="B54" s="12" t="s">
        <v>105</v>
      </c>
      <c r="C54" s="11" t="s">
        <v>36</v>
      </c>
      <c r="D54" s="33"/>
      <c r="E54" s="13" t="s">
        <v>148</v>
      </c>
      <c r="F54" s="21" t="s">
        <v>4</v>
      </c>
      <c r="G54" s="32">
        <v>42544</v>
      </c>
    </row>
    <row r="55" spans="1:7" ht="16.5" customHeight="1" x14ac:dyDescent="0.25">
      <c r="A55" s="4">
        <v>52</v>
      </c>
      <c r="B55" s="12" t="s">
        <v>25</v>
      </c>
      <c r="C55" s="11" t="s">
        <v>149</v>
      </c>
      <c r="D55" s="33"/>
      <c r="E55" s="13" t="s">
        <v>150</v>
      </c>
      <c r="F55" s="21" t="s">
        <v>4</v>
      </c>
      <c r="G55" s="32">
        <v>42545</v>
      </c>
    </row>
    <row r="56" spans="1:7" ht="16.5" customHeight="1" x14ac:dyDescent="0.25">
      <c r="A56" s="4">
        <v>53</v>
      </c>
      <c r="B56" s="12" t="s">
        <v>20</v>
      </c>
      <c r="C56" s="70" t="s">
        <v>151</v>
      </c>
      <c r="D56" s="71"/>
      <c r="E56" s="13" t="s">
        <v>153</v>
      </c>
      <c r="F56" s="21" t="s">
        <v>4</v>
      </c>
      <c r="G56" s="32">
        <v>42549</v>
      </c>
    </row>
    <row r="57" spans="1:7" ht="16.5" customHeight="1" x14ac:dyDescent="0.25">
      <c r="A57" s="4">
        <v>54</v>
      </c>
      <c r="B57" s="12" t="s">
        <v>48</v>
      </c>
      <c r="C57" s="11" t="s">
        <v>154</v>
      </c>
      <c r="D57" s="33" t="s">
        <v>155</v>
      </c>
      <c r="E57" s="13" t="s">
        <v>156</v>
      </c>
      <c r="F57" s="21" t="s">
        <v>4</v>
      </c>
      <c r="G57" s="32">
        <v>42549</v>
      </c>
    </row>
    <row r="58" spans="1:7" ht="16.5" customHeight="1" x14ac:dyDescent="0.25">
      <c r="A58" s="4">
        <v>55</v>
      </c>
      <c r="B58" s="12" t="s">
        <v>7</v>
      </c>
      <c r="C58" s="11" t="s">
        <v>157</v>
      </c>
      <c r="D58" s="33"/>
      <c r="E58" s="13" t="s">
        <v>158</v>
      </c>
      <c r="F58" s="21" t="s">
        <v>4</v>
      </c>
      <c r="G58" s="32">
        <v>42549</v>
      </c>
    </row>
    <row r="59" spans="1:7" ht="16.5" customHeight="1" x14ac:dyDescent="0.25">
      <c r="A59" s="4">
        <v>56</v>
      </c>
      <c r="B59" s="12" t="s">
        <v>58</v>
      </c>
      <c r="C59" s="11" t="s">
        <v>36</v>
      </c>
      <c r="D59" s="33" t="s">
        <v>159</v>
      </c>
      <c r="E59" s="13" t="s">
        <v>160</v>
      </c>
      <c r="F59" s="21" t="s">
        <v>4</v>
      </c>
      <c r="G59" s="32">
        <v>42577</v>
      </c>
    </row>
    <row r="60" spans="1:7" ht="16.5" customHeight="1" x14ac:dyDescent="0.25">
      <c r="A60" s="4">
        <v>57</v>
      </c>
      <c r="B60" s="12" t="s">
        <v>30</v>
      </c>
      <c r="C60" s="11"/>
      <c r="D60" s="33" t="s">
        <v>161</v>
      </c>
      <c r="E60" s="13" t="s">
        <v>167</v>
      </c>
      <c r="F60" s="21" t="s">
        <v>6</v>
      </c>
      <c r="G60" s="32">
        <v>42566</v>
      </c>
    </row>
    <row r="61" spans="1:7" ht="32.25" customHeight="1" x14ac:dyDescent="0.25">
      <c r="A61" s="4">
        <v>58</v>
      </c>
      <c r="B61" s="12" t="s">
        <v>39</v>
      </c>
      <c r="C61" s="11" t="s">
        <v>162</v>
      </c>
      <c r="D61" s="33" t="s">
        <v>164</v>
      </c>
      <c r="E61" s="13" t="s">
        <v>163</v>
      </c>
      <c r="F61" s="21" t="s">
        <v>4</v>
      </c>
      <c r="G61" s="32">
        <v>42579</v>
      </c>
    </row>
    <row r="62" spans="1:7" ht="16.5" customHeight="1" x14ac:dyDescent="0.25">
      <c r="A62" s="4">
        <v>59</v>
      </c>
      <c r="B62" s="12" t="s">
        <v>25</v>
      </c>
      <c r="C62" s="11" t="s">
        <v>165</v>
      </c>
      <c r="D62" s="33" t="s">
        <v>166</v>
      </c>
      <c r="E62" s="13" t="s">
        <v>168</v>
      </c>
      <c r="F62" s="21" t="s">
        <v>4</v>
      </c>
      <c r="G62" s="32">
        <v>42580</v>
      </c>
    </row>
    <row r="63" spans="1:7" ht="16.5" customHeight="1" x14ac:dyDescent="0.25">
      <c r="A63" s="4">
        <v>60</v>
      </c>
      <c r="B63" s="12" t="s">
        <v>33</v>
      </c>
      <c r="C63" s="11" t="s">
        <v>169</v>
      </c>
      <c r="D63" s="33" t="s">
        <v>171</v>
      </c>
      <c r="E63" s="13" t="s">
        <v>170</v>
      </c>
      <c r="F63" s="21" t="s">
        <v>4</v>
      </c>
      <c r="G63" s="32">
        <v>42584</v>
      </c>
    </row>
    <row r="64" spans="1:7" ht="16.5" customHeight="1" x14ac:dyDescent="0.25">
      <c r="A64" s="4">
        <v>61</v>
      </c>
      <c r="B64" s="12" t="s">
        <v>33</v>
      </c>
      <c r="C64" s="11" t="s">
        <v>172</v>
      </c>
      <c r="D64" s="33" t="s">
        <v>173</v>
      </c>
      <c r="E64" s="13" t="s">
        <v>174</v>
      </c>
      <c r="F64" s="21" t="s">
        <v>4</v>
      </c>
      <c r="G64" s="32">
        <v>42584</v>
      </c>
    </row>
    <row r="65" spans="1:7" ht="16.5" customHeight="1" x14ac:dyDescent="0.25">
      <c r="A65" s="4">
        <v>62</v>
      </c>
      <c r="B65" s="12" t="s">
        <v>39</v>
      </c>
      <c r="C65" s="11" t="s">
        <v>175</v>
      </c>
      <c r="D65" s="33" t="s">
        <v>176</v>
      </c>
      <c r="E65" s="13" t="s">
        <v>177</v>
      </c>
      <c r="F65" s="21" t="s">
        <v>4</v>
      </c>
      <c r="G65" s="32">
        <v>42584</v>
      </c>
    </row>
    <row r="66" spans="1:7" ht="33.75" customHeight="1" x14ac:dyDescent="0.25">
      <c r="A66" s="4">
        <v>63</v>
      </c>
      <c r="B66" s="12" t="s">
        <v>45</v>
      </c>
      <c r="C66" s="11" t="s">
        <v>178</v>
      </c>
      <c r="D66" s="33"/>
      <c r="E66" s="13" t="s">
        <v>179</v>
      </c>
      <c r="F66" s="21" t="s">
        <v>4</v>
      </c>
      <c r="G66" s="32">
        <v>42585</v>
      </c>
    </row>
    <row r="67" spans="1:7" ht="16.5" customHeight="1" x14ac:dyDescent="0.25">
      <c r="A67" s="4">
        <v>64</v>
      </c>
      <c r="B67" s="12" t="s">
        <v>20</v>
      </c>
      <c r="C67" s="11" t="s">
        <v>180</v>
      </c>
      <c r="D67" s="33" t="s">
        <v>181</v>
      </c>
      <c r="E67" s="13" t="s">
        <v>182</v>
      </c>
      <c r="F67" s="21" t="s">
        <v>4</v>
      </c>
      <c r="G67" s="32">
        <v>42598</v>
      </c>
    </row>
    <row r="68" spans="1:7" ht="16.5" customHeight="1" x14ac:dyDescent="0.25">
      <c r="A68" s="4">
        <v>65</v>
      </c>
      <c r="B68" s="12" t="s">
        <v>30</v>
      </c>
      <c r="C68" s="11" t="s">
        <v>183</v>
      </c>
      <c r="D68" s="33" t="s">
        <v>185</v>
      </c>
      <c r="E68" s="13" t="s">
        <v>184</v>
      </c>
      <c r="F68" s="21" t="s">
        <v>4</v>
      </c>
      <c r="G68" s="32">
        <v>42600</v>
      </c>
    </row>
    <row r="69" spans="1:7" ht="16.5" customHeight="1" x14ac:dyDescent="0.25">
      <c r="A69" s="4">
        <v>66</v>
      </c>
      <c r="B69" s="12" t="s">
        <v>81</v>
      </c>
      <c r="C69" s="11" t="s">
        <v>186</v>
      </c>
      <c r="D69" s="33" t="s">
        <v>188</v>
      </c>
      <c r="E69" s="13" t="s">
        <v>187</v>
      </c>
      <c r="F69" s="21" t="s">
        <v>4</v>
      </c>
      <c r="G69" s="32">
        <v>42600</v>
      </c>
    </row>
    <row r="70" spans="1:7" ht="32.25" customHeight="1" x14ac:dyDescent="0.25">
      <c r="A70" s="4">
        <v>67</v>
      </c>
      <c r="B70" s="12" t="s">
        <v>104</v>
      </c>
      <c r="C70" s="11" t="s">
        <v>189</v>
      </c>
      <c r="D70" s="33" t="s">
        <v>190</v>
      </c>
      <c r="E70" s="13" t="s">
        <v>191</v>
      </c>
      <c r="F70" s="21" t="s">
        <v>4</v>
      </c>
      <c r="G70" s="32">
        <v>42601</v>
      </c>
    </row>
    <row r="71" spans="1:7" ht="16.5" customHeight="1" x14ac:dyDescent="0.25">
      <c r="A71" s="4">
        <v>68</v>
      </c>
      <c r="B71" s="12" t="s">
        <v>20</v>
      </c>
      <c r="C71" s="11" t="s">
        <v>192</v>
      </c>
      <c r="D71" s="33" t="s">
        <v>193</v>
      </c>
      <c r="E71" s="13" t="s">
        <v>194</v>
      </c>
      <c r="F71" s="21" t="s">
        <v>4</v>
      </c>
      <c r="G71" s="32">
        <v>42601</v>
      </c>
    </row>
    <row r="72" spans="1:7" ht="16.5" customHeight="1" x14ac:dyDescent="0.25">
      <c r="A72" s="4">
        <v>69</v>
      </c>
      <c r="B72" s="12" t="s">
        <v>104</v>
      </c>
      <c r="C72" s="11" t="s">
        <v>195</v>
      </c>
      <c r="D72" s="33" t="s">
        <v>197</v>
      </c>
      <c r="E72" s="13" t="s">
        <v>196</v>
      </c>
      <c r="F72" s="21" t="s">
        <v>4</v>
      </c>
      <c r="G72" s="32">
        <v>42605</v>
      </c>
    </row>
    <row r="73" spans="1:7" ht="16.5" customHeight="1" x14ac:dyDescent="0.25">
      <c r="A73" s="4">
        <v>70</v>
      </c>
      <c r="B73" s="12" t="s">
        <v>7</v>
      </c>
      <c r="C73" s="11" t="s">
        <v>198</v>
      </c>
      <c r="D73" s="33" t="s">
        <v>199</v>
      </c>
      <c r="E73" s="13" t="s">
        <v>200</v>
      </c>
      <c r="F73" s="21" t="s">
        <v>4</v>
      </c>
      <c r="G73" s="32">
        <v>42605</v>
      </c>
    </row>
    <row r="74" spans="1:7" ht="16.5" customHeight="1" x14ac:dyDescent="0.25">
      <c r="A74" s="4">
        <v>71</v>
      </c>
      <c r="B74" s="12" t="s">
        <v>7</v>
      </c>
      <c r="C74" s="11" t="s">
        <v>201</v>
      </c>
      <c r="D74" s="33" t="s">
        <v>199</v>
      </c>
      <c r="E74" s="13" t="s">
        <v>202</v>
      </c>
      <c r="F74" s="21" t="s">
        <v>4</v>
      </c>
      <c r="G74" s="32">
        <v>42605</v>
      </c>
    </row>
    <row r="75" spans="1:7" ht="16.5" customHeight="1" x14ac:dyDescent="0.25">
      <c r="A75" s="4">
        <v>72</v>
      </c>
      <c r="B75" s="12" t="s">
        <v>33</v>
      </c>
      <c r="C75" s="11" t="s">
        <v>203</v>
      </c>
      <c r="D75" s="33" t="s">
        <v>205</v>
      </c>
      <c r="E75" s="13" t="s">
        <v>204</v>
      </c>
      <c r="F75" s="21" t="s">
        <v>4</v>
      </c>
      <c r="G75" s="32">
        <v>42620</v>
      </c>
    </row>
    <row r="76" spans="1:7" ht="16.5" customHeight="1" x14ac:dyDescent="0.25">
      <c r="A76" s="4">
        <v>73</v>
      </c>
      <c r="B76" s="12" t="s">
        <v>95</v>
      </c>
      <c r="C76" s="11" t="s">
        <v>206</v>
      </c>
      <c r="D76" s="33" t="s">
        <v>207</v>
      </c>
      <c r="E76" s="13" t="s">
        <v>209</v>
      </c>
      <c r="F76" s="21" t="s">
        <v>4</v>
      </c>
      <c r="G76" s="32">
        <v>42639</v>
      </c>
    </row>
    <row r="77" spans="1:7" ht="16.5" customHeight="1" x14ac:dyDescent="0.25">
      <c r="A77" s="4">
        <v>74</v>
      </c>
      <c r="B77" s="12" t="s">
        <v>102</v>
      </c>
      <c r="C77" s="11" t="s">
        <v>208</v>
      </c>
      <c r="D77" s="33" t="s">
        <v>207</v>
      </c>
      <c r="E77" s="13" t="s">
        <v>210</v>
      </c>
      <c r="F77" s="21" t="s">
        <v>4</v>
      </c>
      <c r="G77" s="32">
        <v>42639</v>
      </c>
    </row>
    <row r="78" spans="1:7" ht="34.5" customHeight="1" x14ac:dyDescent="0.25">
      <c r="A78" s="4">
        <v>75</v>
      </c>
      <c r="B78" s="12" t="s">
        <v>30</v>
      </c>
      <c r="C78" s="11" t="s">
        <v>213</v>
      </c>
      <c r="D78" s="33" t="s">
        <v>212</v>
      </c>
      <c r="E78" s="13" t="s">
        <v>211</v>
      </c>
      <c r="F78" s="21" t="s">
        <v>4</v>
      </c>
      <c r="G78" s="32">
        <v>42633</v>
      </c>
    </row>
    <row r="79" spans="1:7" ht="16.5" customHeight="1" x14ac:dyDescent="0.25">
      <c r="A79" s="4">
        <v>76</v>
      </c>
      <c r="B79" s="12" t="s">
        <v>30</v>
      </c>
      <c r="C79" s="40" t="s">
        <v>214</v>
      </c>
      <c r="D79" s="39" t="s">
        <v>216</v>
      </c>
      <c r="E79" s="13" t="s">
        <v>215</v>
      </c>
      <c r="F79" s="21" t="s">
        <v>4</v>
      </c>
      <c r="G79" s="32">
        <v>42639</v>
      </c>
    </row>
    <row r="80" spans="1:7" ht="16.5" customHeight="1" x14ac:dyDescent="0.25">
      <c r="A80" s="4">
        <v>77</v>
      </c>
      <c r="B80" s="12" t="s">
        <v>81</v>
      </c>
      <c r="C80" s="11" t="s">
        <v>217</v>
      </c>
      <c r="D80" s="33" t="s">
        <v>207</v>
      </c>
      <c r="E80" s="63" t="s">
        <v>218</v>
      </c>
      <c r="F80" s="21" t="s">
        <v>4</v>
      </c>
      <c r="G80" s="32">
        <v>42642</v>
      </c>
    </row>
    <row r="81" spans="1:7" ht="16.5" customHeight="1" x14ac:dyDescent="0.25">
      <c r="A81" s="4">
        <v>78</v>
      </c>
      <c r="B81" s="12" t="s">
        <v>33</v>
      </c>
      <c r="C81" s="11" t="s">
        <v>219</v>
      </c>
      <c r="D81" s="33"/>
      <c r="E81" s="13" t="s">
        <v>221</v>
      </c>
      <c r="F81" s="21" t="s">
        <v>4</v>
      </c>
      <c r="G81" s="32">
        <v>42649</v>
      </c>
    </row>
    <row r="82" spans="1:7" ht="16.5" customHeight="1" x14ac:dyDescent="0.25">
      <c r="A82" s="4">
        <v>79</v>
      </c>
      <c r="B82" s="12" t="s">
        <v>70</v>
      </c>
      <c r="C82" s="42" t="s">
        <v>126</v>
      </c>
      <c r="D82" s="41" t="s">
        <v>220</v>
      </c>
      <c r="E82" s="13" t="s">
        <v>222</v>
      </c>
      <c r="F82" s="21" t="s">
        <v>4</v>
      </c>
      <c r="G82" s="32">
        <v>42650</v>
      </c>
    </row>
    <row r="83" spans="1:7" ht="16.5" customHeight="1" x14ac:dyDescent="0.25">
      <c r="A83" s="4">
        <v>80</v>
      </c>
      <c r="B83" s="12" t="s">
        <v>70</v>
      </c>
      <c r="C83" s="42" t="s">
        <v>223</v>
      </c>
      <c r="D83" s="41"/>
      <c r="E83" s="13" t="s">
        <v>224</v>
      </c>
      <c r="F83" s="21" t="s">
        <v>4</v>
      </c>
      <c r="G83" s="32">
        <v>42653</v>
      </c>
    </row>
    <row r="84" spans="1:7" ht="16.5" customHeight="1" x14ac:dyDescent="0.25">
      <c r="A84" s="4">
        <v>81</v>
      </c>
      <c r="B84" s="12" t="s">
        <v>20</v>
      </c>
      <c r="C84" s="11" t="s">
        <v>225</v>
      </c>
      <c r="D84" s="33" t="s">
        <v>207</v>
      </c>
      <c r="E84" s="13" t="s">
        <v>226</v>
      </c>
      <c r="F84" s="21" t="s">
        <v>4</v>
      </c>
      <c r="G84" s="32">
        <v>42653</v>
      </c>
    </row>
    <row r="85" spans="1:7" ht="16.5" customHeight="1" x14ac:dyDescent="0.25">
      <c r="A85" s="4">
        <v>82</v>
      </c>
      <c r="B85" s="12" t="s">
        <v>48</v>
      </c>
      <c r="C85" s="11" t="s">
        <v>227</v>
      </c>
      <c r="D85" s="33" t="s">
        <v>207</v>
      </c>
      <c r="E85" s="13" t="s">
        <v>228</v>
      </c>
      <c r="F85" s="21" t="s">
        <v>4</v>
      </c>
      <c r="G85" s="32">
        <v>42653</v>
      </c>
    </row>
    <row r="86" spans="1:7" ht="16.5" customHeight="1" x14ac:dyDescent="0.25">
      <c r="A86" s="4">
        <v>83</v>
      </c>
      <c r="B86" s="12" t="s">
        <v>20</v>
      </c>
      <c r="C86" s="11" t="s">
        <v>85</v>
      </c>
      <c r="D86" s="33" t="s">
        <v>229</v>
      </c>
      <c r="E86" s="13" t="s">
        <v>230</v>
      </c>
      <c r="F86" s="21" t="s">
        <v>4</v>
      </c>
      <c r="G86" s="32">
        <v>42653</v>
      </c>
    </row>
    <row r="87" spans="1:7" ht="16.5" customHeight="1" x14ac:dyDescent="0.25">
      <c r="A87" s="4">
        <v>84</v>
      </c>
      <c r="B87" s="12" t="s">
        <v>20</v>
      </c>
      <c r="C87" s="11" t="s">
        <v>231</v>
      </c>
      <c r="D87" s="33" t="s">
        <v>233</v>
      </c>
      <c r="E87" s="13" t="s">
        <v>232</v>
      </c>
      <c r="F87" s="21" t="s">
        <v>4</v>
      </c>
      <c r="G87" s="32">
        <v>42653</v>
      </c>
    </row>
    <row r="88" spans="1:7" ht="16.5" customHeight="1" x14ac:dyDescent="0.25">
      <c r="A88" s="4">
        <v>85</v>
      </c>
      <c r="B88" s="12" t="s">
        <v>7</v>
      </c>
      <c r="C88" s="11" t="s">
        <v>198</v>
      </c>
      <c r="D88" s="33" t="s">
        <v>234</v>
      </c>
      <c r="E88" s="13" t="s">
        <v>235</v>
      </c>
      <c r="F88" s="21" t="s">
        <v>4</v>
      </c>
      <c r="G88" s="32">
        <v>42683</v>
      </c>
    </row>
    <row r="89" spans="1:7" ht="16.5" customHeight="1" x14ac:dyDescent="0.25">
      <c r="A89" s="4">
        <v>86</v>
      </c>
      <c r="B89" s="12" t="s">
        <v>13</v>
      </c>
      <c r="C89" s="11" t="s">
        <v>236</v>
      </c>
      <c r="D89" s="33" t="s">
        <v>131</v>
      </c>
      <c r="E89" s="13" t="s">
        <v>237</v>
      </c>
      <c r="F89" s="21" t="s">
        <v>4</v>
      </c>
      <c r="G89" s="32">
        <v>42683</v>
      </c>
    </row>
    <row r="90" spans="1:7" ht="33" customHeight="1" x14ac:dyDescent="0.25">
      <c r="A90" s="4">
        <v>87</v>
      </c>
      <c r="B90" s="12" t="s">
        <v>45</v>
      </c>
      <c r="C90" s="11" t="s">
        <v>238</v>
      </c>
      <c r="D90" s="33" t="s">
        <v>239</v>
      </c>
      <c r="E90" s="13" t="s">
        <v>240</v>
      </c>
      <c r="F90" s="21" t="s">
        <v>4</v>
      </c>
      <c r="G90" s="32">
        <v>42683</v>
      </c>
    </row>
    <row r="91" spans="1:7" ht="16.5" customHeight="1" x14ac:dyDescent="0.25">
      <c r="A91" s="4">
        <v>88</v>
      </c>
      <c r="B91" s="12" t="s">
        <v>98</v>
      </c>
      <c r="C91" s="11" t="s">
        <v>241</v>
      </c>
      <c r="D91" s="33" t="s">
        <v>242</v>
      </c>
      <c r="E91" s="13" t="s">
        <v>243</v>
      </c>
      <c r="F91" s="21" t="s">
        <v>4</v>
      </c>
      <c r="G91" s="32">
        <v>42691</v>
      </c>
    </row>
    <row r="92" spans="1:7" ht="16.5" customHeight="1" x14ac:dyDescent="0.25">
      <c r="A92" s="4">
        <v>89</v>
      </c>
      <c r="B92" s="12" t="s">
        <v>81</v>
      </c>
      <c r="C92" s="11" t="s">
        <v>244</v>
      </c>
      <c r="D92" s="33" t="s">
        <v>245</v>
      </c>
      <c r="E92" s="13" t="s">
        <v>246</v>
      </c>
      <c r="F92" s="21" t="s">
        <v>4</v>
      </c>
      <c r="G92" s="32">
        <v>42695</v>
      </c>
    </row>
    <row r="93" spans="1:7" ht="16.5" customHeight="1" x14ac:dyDescent="0.25">
      <c r="A93" s="4">
        <v>90</v>
      </c>
      <c r="B93" s="12" t="s">
        <v>81</v>
      </c>
      <c r="C93" s="11" t="s">
        <v>247</v>
      </c>
      <c r="D93" s="33" t="s">
        <v>245</v>
      </c>
      <c r="E93" s="13" t="s">
        <v>248</v>
      </c>
      <c r="F93" s="21" t="s">
        <v>4</v>
      </c>
      <c r="G93" s="32">
        <v>42695</v>
      </c>
    </row>
    <row r="94" spans="1:7" ht="16.5" customHeight="1" x14ac:dyDescent="0.25">
      <c r="A94" s="4">
        <v>91</v>
      </c>
      <c r="B94" s="12" t="s">
        <v>30</v>
      </c>
      <c r="C94" s="11" t="s">
        <v>249</v>
      </c>
      <c r="D94" s="33"/>
      <c r="E94" s="13" t="s">
        <v>250</v>
      </c>
      <c r="F94" s="21" t="s">
        <v>4</v>
      </c>
      <c r="G94" s="32">
        <v>42698</v>
      </c>
    </row>
    <row r="95" spans="1:7" ht="16.5" customHeight="1" x14ac:dyDescent="0.25">
      <c r="A95" s="4">
        <v>92</v>
      </c>
      <c r="B95" s="12" t="s">
        <v>7</v>
      </c>
      <c r="C95" s="11" t="s">
        <v>251</v>
      </c>
      <c r="D95" s="33" t="s">
        <v>207</v>
      </c>
      <c r="E95" s="13" t="s">
        <v>252</v>
      </c>
      <c r="F95" s="21" t="s">
        <v>4</v>
      </c>
      <c r="G95" s="32">
        <v>42703</v>
      </c>
    </row>
    <row r="96" spans="1:7" ht="16.5" customHeight="1" x14ac:dyDescent="0.25">
      <c r="A96" s="4">
        <v>93</v>
      </c>
      <c r="B96" s="12" t="s">
        <v>20</v>
      </c>
      <c r="C96" s="11" t="s">
        <v>253</v>
      </c>
      <c r="D96" s="33" t="s">
        <v>254</v>
      </c>
      <c r="E96" s="13" t="s">
        <v>255</v>
      </c>
      <c r="F96" s="21" t="s">
        <v>4</v>
      </c>
      <c r="G96" s="32">
        <v>42709</v>
      </c>
    </row>
    <row r="97" spans="1:7" ht="16.5" customHeight="1" x14ac:dyDescent="0.25">
      <c r="A97" s="4">
        <v>94</v>
      </c>
      <c r="B97" s="12" t="s">
        <v>101</v>
      </c>
      <c r="C97" s="11" t="s">
        <v>256</v>
      </c>
      <c r="D97" s="33"/>
      <c r="E97" s="13" t="s">
        <v>257</v>
      </c>
      <c r="F97" s="21" t="s">
        <v>4</v>
      </c>
      <c r="G97" s="32">
        <v>42711</v>
      </c>
    </row>
    <row r="98" spans="1:7" ht="16.5" customHeight="1" x14ac:dyDescent="0.25">
      <c r="A98" s="4">
        <v>95</v>
      </c>
      <c r="B98" s="12" t="s">
        <v>13</v>
      </c>
      <c r="C98" s="11" t="s">
        <v>258</v>
      </c>
      <c r="D98" s="33" t="s">
        <v>259</v>
      </c>
      <c r="E98" s="13" t="s">
        <v>260</v>
      </c>
      <c r="F98" s="21" t="s">
        <v>4</v>
      </c>
      <c r="G98" s="32">
        <v>42713</v>
      </c>
    </row>
    <row r="99" spans="1:7" ht="16.5" customHeight="1" x14ac:dyDescent="0.25">
      <c r="A99" s="4">
        <v>96</v>
      </c>
      <c r="B99" s="12" t="s">
        <v>20</v>
      </c>
      <c r="C99" s="11" t="s">
        <v>261</v>
      </c>
      <c r="D99" s="33" t="s">
        <v>262</v>
      </c>
      <c r="E99" s="13" t="s">
        <v>263</v>
      </c>
      <c r="F99" s="21" t="s">
        <v>4</v>
      </c>
      <c r="G99" s="32">
        <v>42713</v>
      </c>
    </row>
    <row r="100" spans="1:7" ht="16.5" customHeight="1" x14ac:dyDescent="0.25">
      <c r="A100" s="4">
        <v>97</v>
      </c>
      <c r="B100" s="12" t="s">
        <v>20</v>
      </c>
      <c r="C100" s="11" t="s">
        <v>261</v>
      </c>
      <c r="D100" s="33" t="s">
        <v>262</v>
      </c>
      <c r="E100" s="13" t="s">
        <v>264</v>
      </c>
      <c r="F100" s="21" t="s">
        <v>4</v>
      </c>
      <c r="G100" s="32">
        <v>42713</v>
      </c>
    </row>
    <row r="101" spans="1:7" ht="16.5" customHeight="1" x14ac:dyDescent="0.25">
      <c r="A101" s="4">
        <v>98</v>
      </c>
      <c r="B101" s="12" t="s">
        <v>20</v>
      </c>
      <c r="C101" s="11" t="s">
        <v>265</v>
      </c>
      <c r="D101" s="33" t="s">
        <v>207</v>
      </c>
      <c r="E101" s="13" t="s">
        <v>266</v>
      </c>
      <c r="F101" s="21" t="s">
        <v>4</v>
      </c>
      <c r="G101" s="32">
        <v>42718</v>
      </c>
    </row>
    <row r="102" spans="1:7" ht="16.5" customHeight="1" x14ac:dyDescent="0.25">
      <c r="A102" s="4">
        <v>99</v>
      </c>
      <c r="B102" s="12" t="s">
        <v>20</v>
      </c>
      <c r="C102" s="12" t="s">
        <v>267</v>
      </c>
      <c r="D102" s="33"/>
      <c r="E102" s="13" t="s">
        <v>268</v>
      </c>
      <c r="F102" s="21" t="s">
        <v>4</v>
      </c>
      <c r="G102" s="32">
        <v>42723</v>
      </c>
    </row>
    <row r="103" spans="1:7" ht="16.5" customHeight="1" x14ac:dyDescent="0.25">
      <c r="A103" s="4">
        <v>100</v>
      </c>
      <c r="B103" s="12" t="s">
        <v>81</v>
      </c>
      <c r="C103" s="12" t="s">
        <v>269</v>
      </c>
      <c r="D103" s="33" t="s">
        <v>270</v>
      </c>
      <c r="E103" s="13" t="s">
        <v>271</v>
      </c>
      <c r="F103" s="21" t="s">
        <v>6</v>
      </c>
      <c r="G103" s="32">
        <v>42730</v>
      </c>
    </row>
    <row r="104" spans="1:7" ht="63" customHeight="1" x14ac:dyDescent="0.25">
      <c r="A104" s="4">
        <v>101</v>
      </c>
      <c r="B104" s="12" t="s">
        <v>98</v>
      </c>
      <c r="C104" s="12" t="s">
        <v>272</v>
      </c>
      <c r="D104" s="33"/>
      <c r="E104" s="13" t="s">
        <v>273</v>
      </c>
      <c r="F104" s="21" t="s">
        <v>6</v>
      </c>
      <c r="G104" s="32">
        <v>42717</v>
      </c>
    </row>
    <row r="105" spans="1:7" ht="16.5" customHeight="1" x14ac:dyDescent="0.25">
      <c r="A105" s="4">
        <v>102</v>
      </c>
      <c r="B105" s="12" t="s">
        <v>98</v>
      </c>
      <c r="C105" s="12" t="s">
        <v>111</v>
      </c>
      <c r="D105" s="33" t="s">
        <v>277</v>
      </c>
      <c r="E105" s="13" t="s">
        <v>274</v>
      </c>
      <c r="F105" s="21" t="s">
        <v>6</v>
      </c>
      <c r="G105" s="32">
        <v>42733</v>
      </c>
    </row>
    <row r="106" spans="1:7" ht="16.5" customHeight="1" x14ac:dyDescent="0.25">
      <c r="A106" s="4">
        <v>103</v>
      </c>
      <c r="B106" s="12" t="s">
        <v>20</v>
      </c>
      <c r="C106" s="12" t="s">
        <v>162</v>
      </c>
      <c r="D106" s="33" t="s">
        <v>275</v>
      </c>
      <c r="E106" s="13" t="s">
        <v>276</v>
      </c>
      <c r="F106" s="21" t="s">
        <v>6</v>
      </c>
      <c r="G106" s="32">
        <v>42732</v>
      </c>
    </row>
    <row r="107" spans="1:7" ht="409.5" customHeight="1" x14ac:dyDescent="0.25">
      <c r="A107" s="4">
        <v>104</v>
      </c>
      <c r="B107" s="17"/>
      <c r="C107" s="34" t="s">
        <v>104</v>
      </c>
      <c r="D107" s="35" t="s">
        <v>278</v>
      </c>
      <c r="E107" s="36" t="s">
        <v>279</v>
      </c>
      <c r="F107" s="37" t="s">
        <v>6</v>
      </c>
      <c r="G107" s="38">
        <v>42724</v>
      </c>
    </row>
    <row r="108" spans="1:7" ht="16.5" customHeight="1" x14ac:dyDescent="0.25">
      <c r="A108" s="4">
        <v>105</v>
      </c>
      <c r="B108" s="12"/>
      <c r="C108" s="11"/>
      <c r="D108" s="33"/>
      <c r="E108" s="13"/>
      <c r="F108" s="21" t="s">
        <v>4</v>
      </c>
      <c r="G108" s="32"/>
    </row>
    <row r="109" spans="1:7" ht="16.5" customHeight="1" x14ac:dyDescent="0.25">
      <c r="A109" s="4">
        <v>106</v>
      </c>
      <c r="B109" s="12"/>
      <c r="C109" s="11"/>
      <c r="D109" s="33"/>
      <c r="E109" s="13"/>
      <c r="F109" s="21" t="s">
        <v>4</v>
      </c>
      <c r="G109" s="32"/>
    </row>
    <row r="110" spans="1:7" ht="16.5" customHeight="1" x14ac:dyDescent="0.25">
      <c r="A110" s="4">
        <v>107</v>
      </c>
      <c r="B110" s="12"/>
      <c r="C110" s="11"/>
      <c r="D110" s="33"/>
      <c r="E110" s="13"/>
      <c r="F110" s="21" t="s">
        <v>4</v>
      </c>
      <c r="G110" s="32"/>
    </row>
    <row r="111" spans="1:7" ht="16.5" customHeight="1" x14ac:dyDescent="0.25">
      <c r="A111" s="4">
        <v>108</v>
      </c>
      <c r="B111" s="12"/>
      <c r="C111" s="11"/>
      <c r="D111" s="33"/>
      <c r="E111" s="13"/>
      <c r="F111" s="21" t="s">
        <v>4</v>
      </c>
      <c r="G111" s="32"/>
    </row>
    <row r="112" spans="1:7" ht="16.5" customHeight="1" x14ac:dyDescent="0.25">
      <c r="A112" s="4">
        <v>109</v>
      </c>
      <c r="B112" s="12"/>
      <c r="C112" s="11"/>
      <c r="D112" s="33"/>
      <c r="E112" s="13"/>
      <c r="F112" s="21" t="s">
        <v>4</v>
      </c>
      <c r="G112" s="32"/>
    </row>
    <row r="113" spans="1:7" ht="16.5" customHeight="1" x14ac:dyDescent="0.25">
      <c r="A113" s="4">
        <v>110</v>
      </c>
      <c r="B113" s="12"/>
      <c r="C113" s="12"/>
      <c r="D113" s="33"/>
      <c r="E113" s="13"/>
      <c r="F113" s="21" t="s">
        <v>4</v>
      </c>
      <c r="G113" s="32"/>
    </row>
    <row r="114" spans="1:7" ht="16.5" customHeight="1" x14ac:dyDescent="0.25">
      <c r="A114" s="4">
        <v>111</v>
      </c>
      <c r="B114" s="12"/>
      <c r="C114" s="12"/>
      <c r="D114" s="33"/>
      <c r="E114" s="13"/>
      <c r="F114" s="21" t="s">
        <v>4</v>
      </c>
      <c r="G114" s="32"/>
    </row>
    <row r="115" spans="1:7" ht="16.5" customHeight="1" x14ac:dyDescent="0.25">
      <c r="A115" s="4">
        <v>112</v>
      </c>
      <c r="B115" s="12"/>
      <c r="C115" s="12"/>
      <c r="D115" s="33"/>
      <c r="E115" s="13"/>
      <c r="F115" s="21" t="s">
        <v>4</v>
      </c>
      <c r="G115" s="32"/>
    </row>
    <row r="116" spans="1:7" ht="16.5" customHeight="1" x14ac:dyDescent="0.25">
      <c r="A116" s="4">
        <v>113</v>
      </c>
      <c r="B116" s="12"/>
      <c r="C116" s="11"/>
      <c r="D116" s="33"/>
      <c r="E116" s="13"/>
      <c r="F116" s="21" t="s">
        <v>4</v>
      </c>
      <c r="G116" s="32"/>
    </row>
    <row r="117" spans="1:7" ht="16.5" customHeight="1" x14ac:dyDescent="0.25">
      <c r="A117" s="4">
        <v>114</v>
      </c>
      <c r="B117" s="12"/>
      <c r="C117" s="11"/>
      <c r="D117" s="33"/>
      <c r="E117" s="13"/>
      <c r="F117" s="21" t="s">
        <v>4</v>
      </c>
      <c r="G117" s="32"/>
    </row>
    <row r="118" spans="1:7" ht="16.5" customHeight="1" x14ac:dyDescent="0.25">
      <c r="A118" s="4">
        <v>115</v>
      </c>
      <c r="B118" s="12"/>
      <c r="C118" s="11"/>
      <c r="D118" s="33"/>
      <c r="E118" s="13"/>
      <c r="F118" s="21" t="s">
        <v>4</v>
      </c>
      <c r="G118" s="32"/>
    </row>
    <row r="119" spans="1:7" ht="16.5" customHeight="1" x14ac:dyDescent="0.25">
      <c r="A119" s="4">
        <v>116</v>
      </c>
      <c r="B119" s="12"/>
      <c r="C119" s="11"/>
      <c r="D119" s="33"/>
      <c r="E119" s="13"/>
      <c r="F119" s="21" t="s">
        <v>4</v>
      </c>
      <c r="G119" s="32"/>
    </row>
    <row r="120" spans="1:7" ht="16.5" customHeight="1" x14ac:dyDescent="0.25">
      <c r="A120" s="4">
        <v>117</v>
      </c>
      <c r="B120" s="12"/>
      <c r="C120" s="11"/>
      <c r="D120" s="33"/>
      <c r="E120" s="13"/>
      <c r="F120" s="21" t="s">
        <v>4</v>
      </c>
      <c r="G120" s="32"/>
    </row>
    <row r="121" spans="1:7" ht="16.5" customHeight="1" x14ac:dyDescent="0.25">
      <c r="A121" s="4">
        <v>118</v>
      </c>
      <c r="B121" s="12"/>
      <c r="C121" s="11"/>
      <c r="D121" s="33"/>
      <c r="E121" s="13"/>
      <c r="F121" s="21" t="s">
        <v>4</v>
      </c>
      <c r="G121" s="32"/>
    </row>
    <row r="122" spans="1:7" ht="16.5" customHeight="1" x14ac:dyDescent="0.25">
      <c r="A122" s="4">
        <v>119</v>
      </c>
      <c r="B122" s="12"/>
      <c r="C122" s="40"/>
      <c r="D122" s="39"/>
      <c r="E122" s="13"/>
      <c r="F122" s="21" t="s">
        <v>4</v>
      </c>
      <c r="G122" s="32"/>
    </row>
    <row r="123" spans="1:7" ht="16.5" customHeight="1" x14ac:dyDescent="0.25">
      <c r="A123" s="4">
        <v>120</v>
      </c>
      <c r="B123" s="12"/>
      <c r="C123" s="12"/>
      <c r="D123" s="33"/>
      <c r="E123" s="13"/>
      <c r="F123" s="21" t="s">
        <v>4</v>
      </c>
      <c r="G123" s="32"/>
    </row>
    <row r="124" spans="1:7" ht="16.5" customHeight="1" x14ac:dyDescent="0.25">
      <c r="A124" s="4">
        <v>121</v>
      </c>
      <c r="B124" s="12"/>
      <c r="C124" s="12"/>
      <c r="D124" s="33"/>
      <c r="E124" s="13"/>
      <c r="F124" s="21" t="s">
        <v>4</v>
      </c>
      <c r="G124" s="32"/>
    </row>
    <row r="125" spans="1:7" ht="16.5" customHeight="1" x14ac:dyDescent="0.25">
      <c r="A125" s="4">
        <v>122</v>
      </c>
      <c r="B125" s="12"/>
      <c r="C125" s="12"/>
      <c r="D125" s="33"/>
      <c r="E125" s="13"/>
      <c r="F125" s="21" t="s">
        <v>4</v>
      </c>
      <c r="G125" s="32"/>
    </row>
    <row r="126" spans="1:7" ht="16.5" customHeight="1" x14ac:dyDescent="0.25">
      <c r="A126" s="4">
        <v>123</v>
      </c>
      <c r="B126" s="12"/>
      <c r="C126" s="12"/>
      <c r="D126" s="33"/>
      <c r="E126" s="13"/>
      <c r="F126" s="21" t="s">
        <v>4</v>
      </c>
      <c r="G126" s="32"/>
    </row>
    <row r="127" spans="1:7" ht="16.5" customHeight="1" x14ac:dyDescent="0.25">
      <c r="A127" s="4">
        <v>124</v>
      </c>
      <c r="B127" s="17"/>
      <c r="C127" s="34"/>
      <c r="D127" s="35"/>
      <c r="E127" s="36"/>
      <c r="F127" s="21" t="s">
        <v>4</v>
      </c>
      <c r="G127" s="38"/>
    </row>
    <row r="128" spans="1:7" ht="16.5" customHeight="1" x14ac:dyDescent="0.25">
      <c r="A128" s="4">
        <v>125</v>
      </c>
      <c r="B128" s="12"/>
      <c r="C128" s="11"/>
      <c r="D128" s="33"/>
      <c r="E128" s="13"/>
      <c r="F128" s="21" t="s">
        <v>4</v>
      </c>
      <c r="G128" s="32"/>
    </row>
    <row r="129" spans="1:7" ht="16.5" customHeight="1" x14ac:dyDescent="0.25">
      <c r="A129" s="4">
        <v>126</v>
      </c>
      <c r="B129" s="12"/>
      <c r="C129" s="11"/>
      <c r="D129" s="33"/>
      <c r="E129" s="13"/>
      <c r="F129" s="21" t="s">
        <v>4</v>
      </c>
      <c r="G129" s="32"/>
    </row>
    <row r="130" spans="1:7" ht="16.5" customHeight="1" x14ac:dyDescent="0.25">
      <c r="A130" s="4">
        <v>127</v>
      </c>
      <c r="B130" s="12"/>
      <c r="C130" s="11"/>
      <c r="D130" s="33"/>
      <c r="E130" s="13"/>
      <c r="F130" s="21" t="s">
        <v>4</v>
      </c>
      <c r="G130" s="32"/>
    </row>
    <row r="131" spans="1:7" ht="16.5" customHeight="1" x14ac:dyDescent="0.25">
      <c r="A131" s="4">
        <v>128</v>
      </c>
      <c r="B131" s="12"/>
      <c r="C131" s="11"/>
      <c r="D131" s="33"/>
      <c r="E131" s="13"/>
      <c r="F131" s="21" t="s">
        <v>4</v>
      </c>
      <c r="G131" s="32"/>
    </row>
    <row r="132" spans="1:7" ht="16.5" customHeight="1" x14ac:dyDescent="0.25">
      <c r="A132" s="4">
        <v>129</v>
      </c>
      <c r="B132" s="12"/>
      <c r="C132" s="11"/>
      <c r="D132" s="33"/>
      <c r="E132" s="13"/>
      <c r="F132" s="21" t="s">
        <v>4</v>
      </c>
      <c r="G132" s="32"/>
    </row>
    <row r="133" spans="1:7" ht="16.5" customHeight="1" x14ac:dyDescent="0.25">
      <c r="A133" s="4">
        <v>130</v>
      </c>
      <c r="B133" s="12"/>
      <c r="C133" s="12"/>
      <c r="D133" s="33"/>
      <c r="E133" s="13"/>
      <c r="F133" s="21" t="s">
        <v>4</v>
      </c>
      <c r="G133" s="32"/>
    </row>
    <row r="134" spans="1:7" ht="16.5" customHeight="1" x14ac:dyDescent="0.25">
      <c r="A134" s="4">
        <v>131</v>
      </c>
      <c r="B134" s="12"/>
      <c r="C134" s="12"/>
      <c r="D134" s="33"/>
      <c r="E134" s="13"/>
      <c r="F134" s="21" t="s">
        <v>4</v>
      </c>
      <c r="G134" s="32"/>
    </row>
    <row r="135" spans="1:7" ht="16.5" customHeight="1" x14ac:dyDescent="0.25">
      <c r="A135" s="4">
        <v>132</v>
      </c>
      <c r="B135" s="12"/>
      <c r="C135" s="12"/>
      <c r="D135" s="33"/>
      <c r="E135" s="13"/>
      <c r="F135" s="21" t="s">
        <v>4</v>
      </c>
      <c r="G135" s="32"/>
    </row>
    <row r="136" spans="1:7" ht="16.5" customHeight="1" x14ac:dyDescent="0.25">
      <c r="A136" s="4">
        <v>133</v>
      </c>
      <c r="B136" s="12"/>
      <c r="C136" s="12"/>
      <c r="D136" s="33"/>
      <c r="E136" s="13"/>
      <c r="F136" s="21"/>
      <c r="G136" s="61">
        <f>COUNTIF(B4:B135,"*")</f>
        <v>103</v>
      </c>
    </row>
    <row r="137" spans="1:7" ht="16.5" customHeight="1" thickBot="1" x14ac:dyDescent="0.3"/>
    <row r="138" spans="1:7" ht="16.5" thickBot="1" x14ac:dyDescent="0.3">
      <c r="B138" s="49" t="s">
        <v>107</v>
      </c>
      <c r="C138" s="55" t="s">
        <v>108</v>
      </c>
      <c r="D138" s="56" t="s">
        <v>109</v>
      </c>
    </row>
    <row r="139" spans="1:7" ht="16.5" thickBot="1" x14ac:dyDescent="0.3">
      <c r="B139" s="50" t="s">
        <v>70</v>
      </c>
      <c r="C139" s="33">
        <f>COUNTIF(B3:B135,"Akseki")</f>
        <v>4</v>
      </c>
      <c r="D139" s="58">
        <f>COUNTIF(F3:F135,"Mekansal")</f>
        <v>11</v>
      </c>
    </row>
    <row r="140" spans="1:7" ht="16.5" thickBot="1" x14ac:dyDescent="0.3">
      <c r="B140" s="50" t="s">
        <v>7</v>
      </c>
      <c r="C140" s="12">
        <f>COUNTIF(B3:B135,"Aksu")</f>
        <v>6</v>
      </c>
      <c r="D140" s="57" t="s">
        <v>110</v>
      </c>
    </row>
    <row r="141" spans="1:7" ht="16.5" thickBot="1" x14ac:dyDescent="0.3">
      <c r="B141" s="50" t="s">
        <v>20</v>
      </c>
      <c r="C141" s="12">
        <f>COUNTIF(B3:B135,"Alanya")</f>
        <v>16</v>
      </c>
      <c r="D141" s="59">
        <f>C158-D139</f>
        <v>92</v>
      </c>
    </row>
    <row r="142" spans="1:7" ht="16.5" thickBot="1" x14ac:dyDescent="0.3">
      <c r="B142" s="51" t="s">
        <v>45</v>
      </c>
      <c r="C142" s="12">
        <f>COUNTIF(B4:B136,"Demre")</f>
        <v>3</v>
      </c>
    </row>
    <row r="143" spans="1:7" ht="16.5" thickBot="1" x14ac:dyDescent="0.3">
      <c r="B143" s="51" t="s">
        <v>39</v>
      </c>
      <c r="C143" s="12">
        <f>COUNTIF(B4:B136,"Döşemealtı")</f>
        <v>4</v>
      </c>
    </row>
    <row r="144" spans="1:7" ht="16.5" thickBot="1" x14ac:dyDescent="0.3">
      <c r="B144" s="51" t="s">
        <v>48</v>
      </c>
      <c r="C144" s="12">
        <f>COUNTIF(B4:B136,"Elmalı")</f>
        <v>5</v>
      </c>
    </row>
    <row r="145" spans="2:5" ht="16.5" thickBot="1" x14ac:dyDescent="0.3">
      <c r="B145" s="51" t="s">
        <v>58</v>
      </c>
      <c r="C145" s="12">
        <f>COUNTIF(B4:B136,"Finike")</f>
        <v>3</v>
      </c>
    </row>
    <row r="146" spans="2:5" ht="16.5" thickBot="1" x14ac:dyDescent="0.3">
      <c r="B146" s="51" t="s">
        <v>101</v>
      </c>
      <c r="C146" s="12">
        <f>COUNTIF(B4:B136,"Gazipaşa")</f>
        <v>2</v>
      </c>
    </row>
    <row r="147" spans="2:5" ht="18" thickBot="1" x14ac:dyDescent="0.35">
      <c r="B147" s="51" t="s">
        <v>102</v>
      </c>
      <c r="C147" s="12">
        <f>COUNTIF(B4:B136,"Gündoğmuş")</f>
        <v>1</v>
      </c>
      <c r="E147" s="60">
        <f>COUNTIFS(G3:G135,"&gt;=01.01.2016",G3:G135,"&lt;=31.03.2016")</f>
        <v>21</v>
      </c>
    </row>
    <row r="148" spans="2:5" ht="16.5" thickBot="1" x14ac:dyDescent="0.3">
      <c r="B148" s="51" t="s">
        <v>103</v>
      </c>
      <c r="C148" s="12">
        <f>COUNTIF(B4:B136,"İbradı")</f>
        <v>0</v>
      </c>
    </row>
    <row r="149" spans="2:5" ht="16.5" thickBot="1" x14ac:dyDescent="0.3">
      <c r="B149" s="51" t="s">
        <v>104</v>
      </c>
      <c r="C149" s="12">
        <f>COUNTIF(B4:B136,"Kaş")</f>
        <v>2</v>
      </c>
    </row>
    <row r="150" spans="2:5" ht="16.5" thickBot="1" x14ac:dyDescent="0.3">
      <c r="B150" s="51" t="s">
        <v>95</v>
      </c>
      <c r="C150" s="12">
        <f>COUNTIF(B4:B136,"Kemer")</f>
        <v>2</v>
      </c>
    </row>
    <row r="151" spans="2:5" ht="16.5" thickBot="1" x14ac:dyDescent="0.3">
      <c r="B151" s="52" t="s">
        <v>25</v>
      </c>
      <c r="C151" s="12">
        <f>COUNTIF(B4:B136,"Kepez")</f>
        <v>5</v>
      </c>
    </row>
    <row r="152" spans="2:5" ht="16.5" thickBot="1" x14ac:dyDescent="0.3">
      <c r="B152" s="52" t="s">
        <v>98</v>
      </c>
      <c r="C152" s="12">
        <f>COUNTIF(B4:B136,"Konyaaltı")</f>
        <v>7</v>
      </c>
    </row>
    <row r="153" spans="2:5" ht="16.5" thickBot="1" x14ac:dyDescent="0.3">
      <c r="B153" s="52" t="s">
        <v>33</v>
      </c>
      <c r="C153" s="12">
        <f>COUNTIF(B4:B136,"Korkuteli")</f>
        <v>11</v>
      </c>
    </row>
    <row r="154" spans="2:5" ht="16.5" thickBot="1" x14ac:dyDescent="0.3">
      <c r="B154" s="52" t="s">
        <v>105</v>
      </c>
      <c r="C154" s="12">
        <f>COUNTIF(B4:B136,"Kumluca")</f>
        <v>1</v>
      </c>
    </row>
    <row r="155" spans="2:5" ht="16.5" thickBot="1" x14ac:dyDescent="0.3">
      <c r="B155" s="52" t="s">
        <v>30</v>
      </c>
      <c r="C155" s="12">
        <f>COUNTIF(B4:B136,"Manavgat")</f>
        <v>12</v>
      </c>
    </row>
    <row r="156" spans="2:5" ht="16.5" thickBot="1" x14ac:dyDescent="0.3">
      <c r="B156" s="52" t="s">
        <v>13</v>
      </c>
      <c r="C156" s="12">
        <f>COUNTIF(B4:B136,"Muratpaşa")</f>
        <v>13</v>
      </c>
    </row>
    <row r="157" spans="2:5" ht="16.5" thickBot="1" x14ac:dyDescent="0.3">
      <c r="B157" s="53" t="s">
        <v>81</v>
      </c>
      <c r="C157" s="12">
        <f>COUNTIF(B4:B136,"Serik")</f>
        <v>6</v>
      </c>
    </row>
    <row r="158" spans="2:5" ht="16.5" thickBot="1" x14ac:dyDescent="0.3">
      <c r="B158" s="48" t="s">
        <v>106</v>
      </c>
      <c r="C158" s="54">
        <f>SUM(C139:C157)</f>
        <v>103</v>
      </c>
    </row>
  </sheetData>
  <mergeCells count="3">
    <mergeCell ref="A1:G2"/>
    <mergeCell ref="C18:D18"/>
    <mergeCell ref="C56:D56"/>
  </mergeCells>
  <dataValidations count="1">
    <dataValidation type="list" allowBlank="1" showInputMessage="1" showErrorMessage="1" sqref="F4:F136">
      <formula1>$J$1:$J$5</formula1>
    </dataValidation>
  </dataValidations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Onaylı Raporlar</vt:lpstr>
      <vt:lpstr>'Onaylı Raporlar'!Yazdırma_Alanı</vt:lpstr>
    </vt:vector>
  </TitlesOfParts>
  <Company>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cp:lastPrinted>2016-05-04T13:25:44Z</cp:lastPrinted>
  <dcterms:created xsi:type="dcterms:W3CDTF">2014-11-24T10:58:31Z</dcterms:created>
  <dcterms:modified xsi:type="dcterms:W3CDTF">2017-01-18T09:40:51Z</dcterms:modified>
</cp:coreProperties>
</file>