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İLANLAR\2019 İLANLAR\EYLÜL-2019\BASIN İLAN\"/>
    </mc:Choice>
  </mc:AlternateContent>
  <bookViews>
    <workbookView xWindow="360" yWindow="120" windowWidth="11340" windowHeight="5970" tabRatio="447"/>
  </bookViews>
  <sheets>
    <sheet name="İLAN " sheetId="22" r:id="rId1"/>
  </sheets>
  <calcPr calcId="162913"/>
</workbook>
</file>

<file path=xl/calcChain.xml><?xml version="1.0" encoding="utf-8"?>
<calcChain xmlns="http://schemas.openxmlformats.org/spreadsheetml/2006/main">
  <c r="A201" i="22" l="1"/>
  <c r="A202" i="22" s="1"/>
  <c r="A203" i="22" s="1"/>
  <c r="A204" i="22" s="1"/>
  <c r="A205" i="22" s="1"/>
  <c r="A206" i="22" s="1"/>
  <c r="A207" i="22" s="1"/>
  <c r="A208" i="22" s="1"/>
  <c r="A209" i="22" s="1"/>
  <c r="A210" i="22" s="1"/>
  <c r="A211" i="22" s="1"/>
  <c r="A212" i="22" s="1"/>
  <c r="A213" i="22" s="1"/>
  <c r="A214" i="22" s="1"/>
  <c r="A215" i="22" s="1"/>
  <c r="A216" i="22" s="1"/>
  <c r="A217" i="22" s="1"/>
  <c r="A218" i="22" s="1"/>
  <c r="A219" i="22" s="1"/>
  <c r="A220" i="22" s="1"/>
  <c r="A221" i="22" s="1"/>
  <c r="A222" i="22" s="1"/>
  <c r="A200" i="22"/>
  <c r="O195" i="22"/>
  <c r="O194" i="22"/>
  <c r="O193" i="22"/>
  <c r="O192" i="22"/>
  <c r="O191" i="22"/>
  <c r="O190" i="22"/>
  <c r="O189" i="22"/>
  <c r="O188" i="22"/>
  <c r="O187" i="22"/>
  <c r="O186" i="22"/>
  <c r="O185" i="22"/>
  <c r="O184" i="22"/>
  <c r="O183" i="22"/>
  <c r="O182" i="22"/>
  <c r="O181" i="22"/>
  <c r="O180" i="22"/>
  <c r="O179" i="22"/>
  <c r="O178" i="22"/>
  <c r="O177" i="22"/>
  <c r="O176" i="22"/>
  <c r="O175" i="22"/>
  <c r="O174" i="22"/>
  <c r="O173" i="22"/>
  <c r="O172" i="22"/>
  <c r="O171" i="22"/>
  <c r="O170" i="22"/>
  <c r="O169" i="22"/>
  <c r="O168" i="22"/>
  <c r="O167" i="22"/>
  <c r="O166" i="22"/>
  <c r="A167" i="22" l="1"/>
  <c r="A168" i="22" s="1"/>
  <c r="A169" i="22" s="1"/>
  <c r="A170" i="22" s="1"/>
  <c r="A171" i="22" s="1"/>
  <c r="A172" i="22" s="1"/>
  <c r="A173" i="22" s="1"/>
  <c r="A174" i="22" s="1"/>
  <c r="A175" i="22" s="1"/>
  <c r="A176" i="22" s="1"/>
  <c r="A177" i="22" s="1"/>
  <c r="A178" i="22" s="1"/>
  <c r="A179" i="22" s="1"/>
  <c r="A180" i="22" s="1"/>
  <c r="A181" i="22" s="1"/>
  <c r="A182" i="22" s="1"/>
  <c r="A183" i="22" s="1"/>
  <c r="A184" i="22" s="1"/>
  <c r="A185" i="22" s="1"/>
  <c r="A186" i="22" s="1"/>
  <c r="A187" i="22" s="1"/>
  <c r="A188" i="22" s="1"/>
  <c r="A189" i="22" s="1"/>
  <c r="A190" i="22" s="1"/>
  <c r="A191" i="22" s="1"/>
  <c r="A192" i="22" s="1"/>
  <c r="A193" i="22" s="1"/>
  <c r="A194" i="22" s="1"/>
  <c r="A195" i="22" s="1"/>
  <c r="O222" i="22" l="1"/>
  <c r="O221" i="22"/>
  <c r="O220" i="22"/>
  <c r="O219" i="22"/>
  <c r="O218" i="22"/>
  <c r="O217" i="22"/>
  <c r="O216" i="22"/>
  <c r="O215" i="22"/>
  <c r="O214" i="22"/>
  <c r="O213" i="22"/>
  <c r="O212" i="22"/>
  <c r="O211" i="22"/>
  <c r="O210" i="22"/>
  <c r="O209" i="22"/>
  <c r="O208" i="22"/>
  <c r="O207" i="22"/>
  <c r="O206" i="22"/>
  <c r="O205" i="22"/>
  <c r="O204" i="22"/>
  <c r="O203" i="22"/>
  <c r="O202" i="22"/>
  <c r="O201" i="22"/>
  <c r="O200" i="22"/>
  <c r="O199" i="22"/>
  <c r="O162" i="22"/>
  <c r="O161" i="22"/>
  <c r="O160" i="22"/>
  <c r="O159" i="22"/>
  <c r="O158" i="22"/>
  <c r="O157" i="22"/>
  <c r="O156" i="22"/>
  <c r="O155" i="22"/>
  <c r="O154" i="22"/>
  <c r="O153" i="22"/>
  <c r="O152" i="22"/>
  <c r="O151" i="22"/>
  <c r="O150" i="22"/>
  <c r="O149" i="22"/>
  <c r="O148" i="22"/>
  <c r="O147" i="22"/>
  <c r="O146" i="22"/>
  <c r="O145" i="22"/>
  <c r="O144" i="22"/>
  <c r="O143" i="22"/>
  <c r="O142" i="22"/>
  <c r="O141" i="22"/>
  <c r="O140" i="22"/>
  <c r="O139" i="22"/>
  <c r="O138" i="22"/>
  <c r="O137" i="22"/>
  <c r="O136" i="22"/>
  <c r="O135" i="22"/>
  <c r="O134" i="22"/>
  <c r="O133" i="22"/>
  <c r="O132" i="22"/>
  <c r="O131" i="22"/>
  <c r="O130" i="22"/>
  <c r="O129" i="22"/>
  <c r="O128" i="22"/>
  <c r="O127" i="22"/>
  <c r="O126" i="22"/>
  <c r="O125" i="22"/>
  <c r="O124" i="22"/>
  <c r="O123" i="22"/>
  <c r="O122" i="22"/>
  <c r="O121" i="22"/>
  <c r="O120" i="22"/>
  <c r="O119" i="22"/>
  <c r="O118" i="22"/>
  <c r="O117" i="22"/>
  <c r="O116" i="22"/>
  <c r="O115" i="22"/>
  <c r="O114" i="22"/>
  <c r="O113" i="22"/>
  <c r="O97" i="22"/>
  <c r="O96" i="22"/>
  <c r="O95" i="22"/>
  <c r="O94" i="22"/>
  <c r="O93" i="22"/>
  <c r="O92" i="22"/>
  <c r="O91" i="22"/>
  <c r="O90" i="22"/>
  <c r="O89" i="22"/>
  <c r="O88" i="22"/>
  <c r="O87" i="22"/>
  <c r="O86" i="22"/>
  <c r="O85" i="22"/>
  <c r="O84" i="22"/>
  <c r="O83" i="22"/>
  <c r="O82" i="22"/>
  <c r="O81" i="22"/>
  <c r="O80" i="22"/>
  <c r="O79" i="22"/>
  <c r="O78" i="22"/>
  <c r="O77" i="22"/>
  <c r="O76" i="22"/>
  <c r="O75" i="22"/>
  <c r="O74" i="22"/>
  <c r="O73" i="22"/>
  <c r="O72" i="22"/>
  <c r="O71" i="22"/>
  <c r="O70" i="22"/>
  <c r="O69" i="22"/>
  <c r="O68" i="22"/>
  <c r="O67" i="22"/>
  <c r="O66" i="22"/>
  <c r="O65" i="22"/>
  <c r="O64" i="22"/>
  <c r="O63" i="22"/>
  <c r="O62" i="22"/>
  <c r="O61" i="22"/>
  <c r="O60" i="22"/>
  <c r="O59" i="22"/>
  <c r="O58" i="22"/>
  <c r="O57" i="22"/>
  <c r="O56" i="22"/>
  <c r="O55" i="22"/>
  <c r="O54" i="22"/>
  <c r="O53" i="22"/>
  <c r="O52" i="22"/>
  <c r="O51" i="22"/>
  <c r="O50" i="22"/>
  <c r="O49" i="22"/>
  <c r="O48" i="22"/>
  <c r="O47" i="22"/>
  <c r="O46" i="22"/>
  <c r="O45" i="22"/>
  <c r="O44" i="22"/>
  <c r="O43" i="22"/>
  <c r="O42" i="22"/>
  <c r="O41" i="22"/>
  <c r="O40" i="22"/>
  <c r="O39" i="22"/>
  <c r="O38" i="22"/>
  <c r="O37" i="22"/>
  <c r="O36" i="22"/>
  <c r="O35" i="22"/>
  <c r="O34" i="22"/>
  <c r="O33" i="22"/>
  <c r="O32" i="22"/>
  <c r="O31" i="22"/>
  <c r="O30" i="22"/>
  <c r="O29" i="22"/>
  <c r="O28" i="22"/>
  <c r="O26" i="22"/>
  <c r="O25" i="22"/>
  <c r="O24" i="22"/>
  <c r="O23" i="22"/>
  <c r="O22" i="22"/>
  <c r="O21" i="22"/>
  <c r="O20" i="22"/>
  <c r="O19" i="22"/>
  <c r="O18" i="22"/>
  <c r="O17" i="22"/>
  <c r="O16" i="22"/>
  <c r="O15" i="22"/>
  <c r="O14" i="22"/>
  <c r="O12" i="22"/>
  <c r="O9" i="22"/>
  <c r="O8" i="22"/>
  <c r="O7" i="22"/>
  <c r="O6" i="22"/>
  <c r="O5" i="22"/>
  <c r="O4" i="22"/>
  <c r="O3" i="22"/>
</calcChain>
</file>

<file path=xl/sharedStrings.xml><?xml version="1.0" encoding="utf-8"?>
<sst xmlns="http://schemas.openxmlformats.org/spreadsheetml/2006/main" count="2026" uniqueCount="667">
  <si>
    <t>M28C12B</t>
  </si>
  <si>
    <t>-</t>
  </si>
  <si>
    <t>M28C11D1B</t>
  </si>
  <si>
    <t>M28C22B</t>
  </si>
  <si>
    <t>M28C09A4D</t>
  </si>
  <si>
    <t>S.NO</t>
  </si>
  <si>
    <t>TAŞINMAZ NO</t>
  </si>
  <si>
    <t>İLÇESİ</t>
  </si>
  <si>
    <t xml:space="preserve">MAHALLE </t>
  </si>
  <si>
    <t>MEVKİİ</t>
  </si>
  <si>
    <t>CİNSİ</t>
  </si>
  <si>
    <t xml:space="preserve">PAFTA </t>
  </si>
  <si>
    <t xml:space="preserve">ADA </t>
  </si>
  <si>
    <t xml:space="preserve">PARSEL </t>
  </si>
  <si>
    <t xml:space="preserve"> YÜZÖLÇÜMÜ  (M2)</t>
  </si>
  <si>
    <t>HAZİNE 
HİSSESİ (M2)</t>
  </si>
  <si>
    <t>İMAR DURUMU</t>
  </si>
  <si>
    <t>TAHMİNİ BEDELİ
(TL)</t>
  </si>
  <si>
    <t>İL</t>
  </si>
  <si>
    <t>İHALENİN</t>
  </si>
  <si>
    <t>SAATİ</t>
  </si>
  <si>
    <t xml:space="preserve">TARİH </t>
  </si>
  <si>
    <t>Akörenkışla</t>
  </si>
  <si>
    <t>Başgötüren</t>
  </si>
  <si>
    <t>Büyükburnak</t>
  </si>
  <si>
    <t>Karadona</t>
  </si>
  <si>
    <t>Tarla</t>
  </si>
  <si>
    <t>Arsa</t>
  </si>
  <si>
    <t>Köyiçi</t>
  </si>
  <si>
    <t>2</t>
  </si>
  <si>
    <t>19</t>
  </si>
  <si>
    <t>37</t>
  </si>
  <si>
    <t>34</t>
  </si>
  <si>
    <t>40</t>
  </si>
  <si>
    <t>4</t>
  </si>
  <si>
    <t>39</t>
  </si>
  <si>
    <t>5</t>
  </si>
  <si>
    <t>6</t>
  </si>
  <si>
    <t>Selçuklu</t>
  </si>
  <si>
    <t>Konya</t>
  </si>
  <si>
    <t>Tam</t>
  </si>
  <si>
    <t>1-</t>
  </si>
  <si>
    <t>2-</t>
  </si>
  <si>
    <t xml:space="preserve">Teklifler posta ile iadeli taahhütlü olarak gönderilebilir.Posta ile gönderilen tekliflerin ilanda belirtilen ihale  saatine kadar Komisyon Başkanlığına ulaşması şarttır. </t>
  </si>
  <si>
    <t>Postayla gönderilen teklifler son ve kesin teklif olarak kabul edilecektir.  Postada meydana gelen gecikmeler dikkate alınmayacaktır.</t>
  </si>
  <si>
    <t>4-</t>
  </si>
  <si>
    <t>5-</t>
  </si>
  <si>
    <t>6-</t>
  </si>
  <si>
    <t>İhaleye katılabilmek için isteklilerin;</t>
  </si>
  <si>
    <t>b) Tebligat için Türkiye'de adres göstermeleri,</t>
  </si>
  <si>
    <t>c) Geçici teminata ait belge ile birlikte TC kimlik numarası bulunan Kimlik Belgesinin aslı ve fotokopisi (Geçici teminatların banka teminat mektubuyla verilmesi halinde, Teminat Mektubunun Geçici, Süresiz, Limit içi olması ve teyit yazısının da ibrazı gerekir.)</t>
  </si>
  <si>
    <t>Komisyon, ihaleyi yapıp yapmamakta serbesttir. Komisyonların ihaleyi yapmama kararı kesindir.</t>
  </si>
  <si>
    <t>Türkiye genelindeki ihale bilgileri http://www.milliemlak.gov.tr adresinden öğrenilebilir.</t>
  </si>
  <si>
    <t>İLAN OLUNUR.</t>
  </si>
  <si>
    <t>7-</t>
  </si>
  <si>
    <t>8-</t>
  </si>
  <si>
    <t>9-</t>
  </si>
  <si>
    <t>10-</t>
  </si>
  <si>
    <t>11-</t>
  </si>
  <si>
    <t>Karatay</t>
  </si>
  <si>
    <t>Meram</t>
  </si>
  <si>
    <t>Alakova</t>
  </si>
  <si>
    <t>Bayat</t>
  </si>
  <si>
    <t>Çomaklar</t>
  </si>
  <si>
    <t>Çukurçimen</t>
  </si>
  <si>
    <t>Güneydere</t>
  </si>
  <si>
    <t>Hasanşeyh</t>
  </si>
  <si>
    <t>İkipınar</t>
  </si>
  <si>
    <t>Kayadibi</t>
  </si>
  <si>
    <t>Kayalı</t>
  </si>
  <si>
    <t>Yeşildere</t>
  </si>
  <si>
    <t>Çiğdemci</t>
  </si>
  <si>
    <t>Yağdağ</t>
  </si>
  <si>
    <t>Çayırlar</t>
  </si>
  <si>
    <t>Ham Toprak</t>
  </si>
  <si>
    <t>Hali Arazi</t>
  </si>
  <si>
    <t>Bahçe</t>
  </si>
  <si>
    <t>İmarsız</t>
  </si>
  <si>
    <t xml:space="preserve">yerine getirilebilmesi, ilgili kurum ve kuruluşlardan gerekli izinlerin alınabilmesi amacıyla, yapılacak Ön İzin/İrtfak hakkı tesis izni ihalesi sonucunda kararlaştırılacak bedelin %20 si oranındaki bedel karşılığında 1 (bir) yıl süreyle ön izin verilecektir. (Ön izin bedeli, ihale bedelinin; </t>
  </si>
  <si>
    <t>Birinci ve ikinci yıl %20, üçüncü yıl %30, dördüncü yıl %40 'ı  olarak belirlenir.)</t>
  </si>
  <si>
    <t>Şartname ve ekleri İdaremizde bedelsiz olarak görülebilir.</t>
  </si>
  <si>
    <t>a) Yasal yerleşim yeri sahibi olmaları,</t>
  </si>
  <si>
    <t>e) Gerçek şahıslar adına vekaleten katılacakların Noter tasdikli vekaletnamelerinin aslı  ile birlikte Komisyon huzurunda hazır bulunmaları gerekir.</t>
  </si>
  <si>
    <t>İşgalli veya hisseli taşınmazlardan doğacak her türlü ihtilaflar alıcısına ait olup, Kurumumuzun herhangi bir sorumluluğu bulunmamaktadır.</t>
  </si>
  <si>
    <t>12-</t>
  </si>
  <si>
    <t>MERAM</t>
  </si>
  <si>
    <t>TARLA</t>
  </si>
  <si>
    <t>ARSA</t>
  </si>
  <si>
    <t>PAFTA</t>
  </si>
  <si>
    <t>ADA</t>
  </si>
  <si>
    <t>İRTİFAK HAKKI TESİS EDİLECEK KISIM VE SÜRESİ</t>
  </si>
  <si>
    <t>İRTİFAK HAKKI VERİLME AMACI</t>
  </si>
  <si>
    <t>GEÇİCİ TEM. (TL)</t>
  </si>
  <si>
    <t>TARİHİ</t>
  </si>
  <si>
    <t>İLİ</t>
  </si>
  <si>
    <t>MAHALLESİ</t>
  </si>
  <si>
    <t>PARSEL</t>
  </si>
  <si>
    <t>YÜZÖLÇÜM</t>
  </si>
  <si>
    <t>İLK YIL TAHMİNİ İRTİFAK HAKKI BEDELİ</t>
  </si>
  <si>
    <t>PROJEYE DAYALI TARIM VE HAYVANCILIK</t>
  </si>
  <si>
    <t>TAMAMI - 30 YIL</t>
  </si>
  <si>
    <t>İRTİFAK HAKKI TESİS İZNİ VERİLECEK TAŞINMAZIN</t>
  </si>
  <si>
    <t>PLAKASI</t>
  </si>
  <si>
    <t>MARKASI</t>
  </si>
  <si>
    <t>TİPİ</t>
  </si>
  <si>
    <t>MODELİ</t>
  </si>
  <si>
    <t>MOTOR NO</t>
  </si>
  <si>
    <t>KİRAYA VERİLECEK TAŞINMAZIN</t>
  </si>
  <si>
    <t xml:space="preserve">1.YIL TAHMİNİ KİRA 
BEDELİ (TL)                       </t>
  </si>
  <si>
    <t>KİRAYA VERİLECEK ALAN VE KİRALAMA AMACI</t>
  </si>
  <si>
    <t>KİRA SÜRESİ (YIL)</t>
  </si>
  <si>
    <t>SATIŞI YAPILACAK TAŞINIRLARIN(ARAÇLARIN)</t>
  </si>
  <si>
    <t>DOSYA NO</t>
  </si>
  <si>
    <t>ŞASE NO</t>
  </si>
  <si>
    <t>ARACIN DURUMU</t>
  </si>
  <si>
    <t>ARACIN BULUNDUĞU YER</t>
  </si>
  <si>
    <t>OTOMOBİL</t>
  </si>
  <si>
    <t>OTOBÜS</t>
  </si>
  <si>
    <t>MİNİBÜS</t>
  </si>
  <si>
    <t>RENAULT</t>
  </si>
  <si>
    <t>MERCEDES-BENZ</t>
  </si>
  <si>
    <t>ÇEKME BELGELİ</t>
  </si>
  <si>
    <t>42-1833</t>
  </si>
  <si>
    <t>SATIŞI YAPILACAK TAŞINMAZIN</t>
  </si>
  <si>
    <t>d) Özel Hukuk Tüzel kişilerinde 2019 yılı vizeli ticaret odası veya meslek odası sicil kaydı ve ihaleye katılacak kişi için düzenlenmiş noter tasdikli yetki belgesi ve imza sirküsü,</t>
  </si>
  <si>
    <t>(Konya Çevre ve  Şehircilik İl Müdürlüğü Ek bina- Horozluhan Mah., Abdülbasri Sok. No:2, 42060 Horozluhan Organize Sanayi Bölgesi/Selçuklu/Konya)</t>
  </si>
  <si>
    <t>GEÇİCİ TEMİNAT (TL)</t>
  </si>
  <si>
    <t>Aşağı Pınarbaşı</t>
  </si>
  <si>
    <t xml:space="preserve"> </t>
  </si>
  <si>
    <t>L29D23A1D</t>
  </si>
  <si>
    <t>32205</t>
  </si>
  <si>
    <t>1</t>
  </si>
  <si>
    <t>TAM</t>
  </si>
  <si>
    <t xml:space="preserve">Aşağı Pınarbaşı </t>
  </si>
  <si>
    <t>L29D22B3B</t>
  </si>
  <si>
    <t>32221</t>
  </si>
  <si>
    <t>Bağrıkurt</t>
  </si>
  <si>
    <t>1/100000'lik Ölçekli Çevre Düzeni Planında  "Kırsal Yerleşimler Sahası"</t>
  </si>
  <si>
    <t>Başarakavak</t>
  </si>
  <si>
    <t>M28A05B</t>
  </si>
  <si>
    <t>42030106781</t>
  </si>
  <si>
    <t>Beyazıt</t>
  </si>
  <si>
    <t>Dükkan</t>
  </si>
  <si>
    <t>975</t>
  </si>
  <si>
    <t>44</t>
  </si>
  <si>
    <t>42030107279</t>
  </si>
  <si>
    <t>Çaldere</t>
  </si>
  <si>
    <t>L29d.03b-1</t>
  </si>
  <si>
    <t>113</t>
  </si>
  <si>
    <t>3</t>
  </si>
  <si>
    <t>42030109781</t>
  </si>
  <si>
    <t>L29d03b1</t>
  </si>
  <si>
    <t>111</t>
  </si>
  <si>
    <t>42030110507</t>
  </si>
  <si>
    <t xml:space="preserve"> 2</t>
  </si>
  <si>
    <t>1452</t>
  </si>
  <si>
    <t>1/25000'lik Nazım İmar Planında            Mevcut Konut Alanı</t>
  </si>
  <si>
    <t>42030110514</t>
  </si>
  <si>
    <t>1461</t>
  </si>
  <si>
    <t>42030110520</t>
  </si>
  <si>
    <t>1463</t>
  </si>
  <si>
    <t>1/100000'lik Çevre Düzeni Planında            "Çayır-Otlak" Alanı</t>
  </si>
  <si>
    <t>42030110521</t>
  </si>
  <si>
    <t>1464</t>
  </si>
  <si>
    <t>42030110574</t>
  </si>
  <si>
    <t>1471</t>
  </si>
  <si>
    <t>42030110582</t>
  </si>
  <si>
    <t>1474</t>
  </si>
  <si>
    <t>1/25000'lik Nazım İmar Planında            Seyrek Yoğunluklu Konut Alanı ve Yol Sahası</t>
  </si>
  <si>
    <t>42030110583</t>
  </si>
  <si>
    <t>1475</t>
  </si>
  <si>
    <t>42030110598</t>
  </si>
  <si>
    <t>1476</t>
  </si>
  <si>
    <t>1/25000'lik Nazım İmar Planında            Mevcut Konut Alanı ve Yol Sahası</t>
  </si>
  <si>
    <t>42030110688</t>
  </si>
  <si>
    <t>L29D03B1D</t>
  </si>
  <si>
    <t>104</t>
  </si>
  <si>
    <t>42030110589</t>
  </si>
  <si>
    <t>Çandır</t>
  </si>
  <si>
    <t>L29D13A4A</t>
  </si>
  <si>
    <t>43688</t>
  </si>
  <si>
    <t>42030110590</t>
  </si>
  <si>
    <t>42030110594</t>
  </si>
  <si>
    <t>L29D13A4B</t>
  </si>
  <si>
    <t>43683</t>
  </si>
  <si>
    <t>1/25000'lik Nazım İmar Planında            Düşük Yoğunluklu Konut Alanı</t>
  </si>
  <si>
    <t>42030110595</t>
  </si>
  <si>
    <t>43687</t>
  </si>
  <si>
    <t>42030110597</t>
  </si>
  <si>
    <t>116</t>
  </si>
  <si>
    <t>L29.D1.3A.4B</t>
  </si>
  <si>
    <t>42030110613</t>
  </si>
  <si>
    <t>43684</t>
  </si>
  <si>
    <t>1/25000'lik Nazım İmar Planında              Çayır Otlak Alanı</t>
  </si>
  <si>
    <t>42030110614</t>
  </si>
  <si>
    <t>42030110646</t>
  </si>
  <si>
    <t>107</t>
  </si>
  <si>
    <t>8</t>
  </si>
  <si>
    <t>42030110647</t>
  </si>
  <si>
    <t>L29D13A4A-4B</t>
  </si>
  <si>
    <t>108</t>
  </si>
  <si>
    <t>42030110648</t>
  </si>
  <si>
    <t>L29D13A4E</t>
  </si>
  <si>
    <t>43686</t>
  </si>
  <si>
    <t xml:space="preserve">1/25000'lik Nazım İmar Planında            Gelişme Konut Alanı </t>
  </si>
  <si>
    <t>42030110649</t>
  </si>
  <si>
    <t>42030110650</t>
  </si>
  <si>
    <t>42030110691</t>
  </si>
  <si>
    <t>L29D13A4b</t>
  </si>
  <si>
    <t>103</t>
  </si>
  <si>
    <t xml:space="preserve">1/25000'lik Nazım İmar Planında            Mevcut Konut Alanı </t>
  </si>
  <si>
    <t>Dağdere</t>
  </si>
  <si>
    <t>Kilcininkaya</t>
  </si>
  <si>
    <t>42030106780</t>
  </si>
  <si>
    <t>Dumlupınar</t>
  </si>
  <si>
    <t>Kargir Apartman</t>
  </si>
  <si>
    <t>23 M-1</t>
  </si>
  <si>
    <t>13504</t>
  </si>
  <si>
    <t>23</t>
  </si>
  <si>
    <t>1/63 Arsa Paylı, C Blok 1. Kat, Bağımsız Böl.No:7(68,22 m²)</t>
  </si>
  <si>
    <t>Eğribayat</t>
  </si>
  <si>
    <t>L29C11D2A</t>
  </si>
  <si>
    <t>42030102461</t>
  </si>
  <si>
    <t>Güvenç</t>
  </si>
  <si>
    <t>Fakra</t>
  </si>
  <si>
    <t>18</t>
  </si>
  <si>
    <t/>
  </si>
  <si>
    <t>319</t>
  </si>
  <si>
    <t>42030102462</t>
  </si>
  <si>
    <t>321</t>
  </si>
  <si>
    <t>42030102463</t>
  </si>
  <si>
    <t>322</t>
  </si>
  <si>
    <t>42030102464</t>
  </si>
  <si>
    <t>324</t>
  </si>
  <si>
    <t>42030102481</t>
  </si>
  <si>
    <t>366</t>
  </si>
  <si>
    <t>42030110404</t>
  </si>
  <si>
    <t xml:space="preserve">Kayacık </t>
  </si>
  <si>
    <t>29-S-IV</t>
  </si>
  <si>
    <t>4544</t>
  </si>
  <si>
    <t>42030110405</t>
  </si>
  <si>
    <t>869</t>
  </si>
  <si>
    <t>42030110289</t>
  </si>
  <si>
    <t>Meydan</t>
  </si>
  <si>
    <t xml:space="preserve"> 3</t>
  </si>
  <si>
    <t>1771</t>
  </si>
  <si>
    <t>42030110290</t>
  </si>
  <si>
    <t xml:space="preserve"> 4</t>
  </si>
  <si>
    <t>1770</t>
  </si>
  <si>
    <t>42030110327</t>
  </si>
  <si>
    <t>57642</t>
  </si>
  <si>
    <t>42030110328</t>
  </si>
  <si>
    <t>42030110330</t>
  </si>
  <si>
    <t>57641</t>
  </si>
  <si>
    <t>42030110331</t>
  </si>
  <si>
    <t>42030110415</t>
  </si>
  <si>
    <t xml:space="preserve"> 2-3</t>
  </si>
  <si>
    <t>1774</t>
  </si>
  <si>
    <t>Celal</t>
  </si>
  <si>
    <t>42030110417</t>
  </si>
  <si>
    <t xml:space="preserve"> P-2</t>
  </si>
  <si>
    <t>P-2</t>
  </si>
  <si>
    <t>L29-D-06-C-1A</t>
  </si>
  <si>
    <t>1/25000'lik Nazım İmar Planında            Seyrek Yoğunluklu Konut Alanı</t>
  </si>
  <si>
    <t>42030106784</t>
  </si>
  <si>
    <t>Musallabağları</t>
  </si>
  <si>
    <t>20 L 3</t>
  </si>
  <si>
    <t>15128</t>
  </si>
  <si>
    <t>9</t>
  </si>
  <si>
    <t>1/77 Arsa Paylı, Zemin Kat, Bağımsız Böl.No:14(79,87 m²)</t>
  </si>
  <si>
    <t>Selahattin</t>
  </si>
  <si>
    <t>Suvat</t>
  </si>
  <si>
    <t>L28D23C</t>
  </si>
  <si>
    <t>Kömekürt</t>
  </si>
  <si>
    <t>42030103661</t>
  </si>
  <si>
    <t xml:space="preserve">Sızma </t>
  </si>
  <si>
    <t>Kızılkırt</t>
  </si>
  <si>
    <t>L28C14D</t>
  </si>
  <si>
    <t>239</t>
  </si>
  <si>
    <t>20</t>
  </si>
  <si>
    <t>42030100830</t>
  </si>
  <si>
    <t>Sille</t>
  </si>
  <si>
    <t>M28B10D1D</t>
  </si>
  <si>
    <t>28740</t>
  </si>
  <si>
    <t>42030100831</t>
  </si>
  <si>
    <t>28741</t>
  </si>
  <si>
    <t>Yazıbelen</t>
  </si>
  <si>
    <t>42030106980</t>
  </si>
  <si>
    <t>Yükselen (Bilecik)</t>
  </si>
  <si>
    <t>L28c.17c.1c</t>
  </si>
  <si>
    <t>114</t>
  </si>
  <si>
    <t>42030107021</t>
  </si>
  <si>
    <t>122</t>
  </si>
  <si>
    <t>7</t>
  </si>
  <si>
    <t>42030107029</t>
  </si>
  <si>
    <t>123</t>
  </si>
  <si>
    <t>42030107076</t>
  </si>
  <si>
    <t>131</t>
  </si>
  <si>
    <t xml:space="preserve">1/1000'lik Uygulama İmar Planında  2 Kat Ayrık Mesken Sahası </t>
  </si>
  <si>
    <t xml:space="preserve">1/1000'lik Uygulama İmar Planında   2 Kat Ayrık Mesken Sahası </t>
  </si>
  <si>
    <t xml:space="preserve">1/1000'lik Uygulama İmar Planında  3 Kat Ayrık Mesken Sahası </t>
  </si>
  <si>
    <t xml:space="preserve">1/1000'lik Uygulama İmar Planında  5 Kat Blok Tic. Turizm ve İç Avlu Sahası </t>
  </si>
  <si>
    <t xml:space="preserve">1/1000'lik Uygulama İmar Planında 2 Kat Ayrık Mesken Sahası </t>
  </si>
  <si>
    <t xml:space="preserve">1/1000'lik Uygulama İmar Planında 3 Kat Blok Mesken Sahası </t>
  </si>
  <si>
    <t xml:space="preserve">1/1000'lik Uygulama İmar Planında 6 Kat Blok Mesken Sahası </t>
  </si>
  <si>
    <t xml:space="preserve">1/1000'lik Uygulama İmar Planında 2 Kat ve 3 Kat Ayrık Mesken, Yol ve Park Sahası </t>
  </si>
  <si>
    <t>2/28 Arsa Paylı Zemin Kat Bağımsız Blm.No:2 (14,95m²)</t>
  </si>
  <si>
    <t xml:space="preserve">1/25000'lik Nazım İmar Planında       Çayır - Otlak Alanlar </t>
  </si>
  <si>
    <t>N28-a-05-a-2-d</t>
  </si>
  <si>
    <t xml:space="preserve">1/25000'lik Nazım İmar Planında Konut Alanı </t>
  </si>
  <si>
    <t>Hamtoprak</t>
  </si>
  <si>
    <t>Evliyatekke</t>
  </si>
  <si>
    <t>M28D14B01</t>
  </si>
  <si>
    <t>Demirci</t>
  </si>
  <si>
    <t>M28D14A</t>
  </si>
  <si>
    <t>1/25000'lik Nazım İmar Planında Tarım Alanı</t>
  </si>
  <si>
    <t>Aşırı</t>
  </si>
  <si>
    <t>M28C11A</t>
  </si>
  <si>
    <t>Lapaçdamı</t>
  </si>
  <si>
    <t>M28D14D</t>
  </si>
  <si>
    <t>M28C11D1A</t>
  </si>
  <si>
    <t>M28D01B4A</t>
  </si>
  <si>
    <t>Karaağaçlar</t>
  </si>
  <si>
    <t>M28C17A4C</t>
  </si>
  <si>
    <t>Tuğlutepe</t>
  </si>
  <si>
    <t>M28C17A4D</t>
  </si>
  <si>
    <t>m28d04c2b</t>
  </si>
  <si>
    <t>Güneyi</t>
  </si>
  <si>
    <t>M28D04B4D</t>
  </si>
  <si>
    <t>Kumralı</t>
  </si>
  <si>
    <t>Köyönü</t>
  </si>
  <si>
    <t>M28D09B2C</t>
  </si>
  <si>
    <t>Sola</t>
  </si>
  <si>
    <t>M28d10a</t>
  </si>
  <si>
    <t>M28-D-19-B-1-B</t>
  </si>
  <si>
    <t>Aşağı Dere</t>
  </si>
  <si>
    <t>M28-C-16-A-3-A</t>
  </si>
  <si>
    <t>1/25000'lik Nazım İmar Planında Kısmen Yol Kısmen Tarım Alanı</t>
  </si>
  <si>
    <t>Sefaköy Harmancık</t>
  </si>
  <si>
    <t>Harmancık</t>
  </si>
  <si>
    <t>M28a18c3d</t>
  </si>
  <si>
    <t>2 Kat Ayrık Mesken Sahası</t>
  </si>
  <si>
    <t>Kızılören</t>
  </si>
  <si>
    <t>Dedepınarı Yolu</t>
  </si>
  <si>
    <t>m28a13d2a</t>
  </si>
  <si>
    <t>Kısmen Yol Kısmende 2 Kat Ayrık Mesken Sahası</t>
  </si>
  <si>
    <t>m28a13d2b</t>
  </si>
  <si>
    <t>2 Kat Bitişik Nizam Mesken Sahası</t>
  </si>
  <si>
    <t>Çarıklar</t>
  </si>
  <si>
    <t>m29d07d3c</t>
  </si>
  <si>
    <t>m29a21d1c</t>
  </si>
  <si>
    <t>Boruktolu</t>
  </si>
  <si>
    <t>m29d01c4b</t>
  </si>
  <si>
    <t>1/5000'lik imar planında Az YoğunlukluKonut Alanı</t>
  </si>
  <si>
    <t>42010100541</t>
  </si>
  <si>
    <t xml:space="preserve">Acıdort </t>
  </si>
  <si>
    <t>Ev ve Avlusu</t>
  </si>
  <si>
    <t>M29B01C2B</t>
  </si>
  <si>
    <t>182</t>
  </si>
  <si>
    <t>42010107226</t>
  </si>
  <si>
    <t>1492</t>
  </si>
  <si>
    <t>42010101029</t>
  </si>
  <si>
    <t xml:space="preserve">Aksaklı </t>
  </si>
  <si>
    <t>M30A09A2C</t>
  </si>
  <si>
    <t>141</t>
  </si>
  <si>
    <t>42010107800</t>
  </si>
  <si>
    <t xml:space="preserve">Akörenkışla </t>
  </si>
  <si>
    <t>p3</t>
  </si>
  <si>
    <t>3007</t>
  </si>
  <si>
    <t>42010107794</t>
  </si>
  <si>
    <t>P5</t>
  </si>
  <si>
    <t>3009</t>
  </si>
  <si>
    <t>42010107796</t>
  </si>
  <si>
    <t>3010</t>
  </si>
  <si>
    <t>42010100671</t>
  </si>
  <si>
    <t>14</t>
  </si>
  <si>
    <t>190</t>
  </si>
  <si>
    <t>42010100689</t>
  </si>
  <si>
    <t>257</t>
  </si>
  <si>
    <t>42010101220</t>
  </si>
  <si>
    <t>138</t>
  </si>
  <si>
    <t>42010101238</t>
  </si>
  <si>
    <t>195</t>
  </si>
  <si>
    <t>42010101833</t>
  </si>
  <si>
    <t>1287</t>
  </si>
  <si>
    <t>42010101855</t>
  </si>
  <si>
    <t>1348</t>
  </si>
  <si>
    <t>42010101856</t>
  </si>
  <si>
    <t>1350</t>
  </si>
  <si>
    <t>42010101869</t>
  </si>
  <si>
    <t>41</t>
  </si>
  <si>
    <t>1389</t>
  </si>
  <si>
    <t>42010101870</t>
  </si>
  <si>
    <t>1390</t>
  </si>
  <si>
    <t>42010107070</t>
  </si>
  <si>
    <t xml:space="preserve"> p35-p36</t>
  </si>
  <si>
    <t>1433</t>
  </si>
  <si>
    <t>42010101754</t>
  </si>
  <si>
    <t>206</t>
  </si>
  <si>
    <t>42010101741</t>
  </si>
  <si>
    <t>188</t>
  </si>
  <si>
    <t>42010101732</t>
  </si>
  <si>
    <t>177</t>
  </si>
  <si>
    <t>42010106188</t>
  </si>
  <si>
    <t>Çengilti</t>
  </si>
  <si>
    <t>1/1000'lik Uygulama İmar Planında Ayrık Nizam Konut Alanı</t>
  </si>
  <si>
    <t>42010106178</t>
  </si>
  <si>
    <t>42010106158</t>
  </si>
  <si>
    <t>L29C21D3C</t>
  </si>
  <si>
    <t>137</t>
  </si>
  <si>
    <t>42010106155</t>
  </si>
  <si>
    <t>42010106119</t>
  </si>
  <si>
    <t>42010107812</t>
  </si>
  <si>
    <t xml:space="preserve">Divanlar </t>
  </si>
  <si>
    <t>Arazi</t>
  </si>
  <si>
    <t xml:space="preserve"> M29B04A4A</t>
  </si>
  <si>
    <t>444</t>
  </si>
  <si>
    <t>42010107814</t>
  </si>
  <si>
    <t>443</t>
  </si>
  <si>
    <t>42010102170</t>
  </si>
  <si>
    <t xml:space="preserve">Göçü </t>
  </si>
  <si>
    <t>53</t>
  </si>
  <si>
    <t>267</t>
  </si>
  <si>
    <t>42010107728</t>
  </si>
  <si>
    <t>İpekler</t>
  </si>
  <si>
    <t xml:space="preserve"> P.2</t>
  </si>
  <si>
    <t>724</t>
  </si>
  <si>
    <t>42010107422</t>
  </si>
  <si>
    <t xml:space="preserve"> p-1</t>
  </si>
  <si>
    <t>721</t>
  </si>
  <si>
    <t>42010107003</t>
  </si>
  <si>
    <t>Katrancı</t>
  </si>
  <si>
    <t>L30D12a</t>
  </si>
  <si>
    <t>169</t>
  </si>
  <si>
    <t>10</t>
  </si>
  <si>
    <t>42010107082</t>
  </si>
  <si>
    <t xml:space="preserve"> 6</t>
  </si>
  <si>
    <t>803</t>
  </si>
  <si>
    <t>42010107002</t>
  </si>
  <si>
    <t>42010102913</t>
  </si>
  <si>
    <t>60</t>
  </si>
  <si>
    <t>42010102826</t>
  </si>
  <si>
    <t>509</t>
  </si>
  <si>
    <t>42010103051</t>
  </si>
  <si>
    <t>Kızören</t>
  </si>
  <si>
    <t>17</t>
  </si>
  <si>
    <t>667</t>
  </si>
  <si>
    <t>42010103855</t>
  </si>
  <si>
    <t xml:space="preserve">Suruç </t>
  </si>
  <si>
    <t>1096</t>
  </si>
  <si>
    <t>42010104163</t>
  </si>
  <si>
    <t>Yavşankuyu</t>
  </si>
  <si>
    <t>L30D03A2A</t>
  </si>
  <si>
    <t>33533</t>
  </si>
  <si>
    <t>1/1000'lik Uygulama İmar Planında Konut Alanı</t>
  </si>
  <si>
    <t>42010107782</t>
  </si>
  <si>
    <t>33535</t>
  </si>
  <si>
    <t>42010107781</t>
  </si>
  <si>
    <t>42010104260</t>
  </si>
  <si>
    <t xml:space="preserve">Zencirli </t>
  </si>
  <si>
    <t>Kuyu ve Arsa</t>
  </si>
  <si>
    <t>11</t>
  </si>
  <si>
    <t>42010104265</t>
  </si>
  <si>
    <t>12</t>
  </si>
  <si>
    <t>143</t>
  </si>
  <si>
    <t>42010102513</t>
  </si>
  <si>
    <t>İsmil</t>
  </si>
  <si>
    <t>19L1A</t>
  </si>
  <si>
    <t>158</t>
  </si>
  <si>
    <t>16</t>
  </si>
  <si>
    <t>42010105144</t>
  </si>
  <si>
    <t>459</t>
  </si>
  <si>
    <t>42010107769</t>
  </si>
  <si>
    <t>Ovakavağı</t>
  </si>
  <si>
    <t>M29C04C2D</t>
  </si>
  <si>
    <t>228</t>
  </si>
  <si>
    <t>42010105471</t>
  </si>
  <si>
    <t>M29C04C3B</t>
  </si>
  <si>
    <t>189</t>
  </si>
  <si>
    <t>1/1000'lik Uygulama İmar Planında Konut Alanı (Gelişme Konut Alanı)</t>
  </si>
  <si>
    <t>42010105675</t>
  </si>
  <si>
    <t>Yarma</t>
  </si>
  <si>
    <t>M29B18C2A</t>
  </si>
  <si>
    <t>42010105674</t>
  </si>
  <si>
    <t>42010105673</t>
  </si>
  <si>
    <t>42010105861</t>
  </si>
  <si>
    <t>M29B18C2D</t>
  </si>
  <si>
    <t>162</t>
  </si>
  <si>
    <t>42010105841</t>
  </si>
  <si>
    <t>156</t>
  </si>
  <si>
    <r>
      <rPr>
        <u/>
        <sz val="12"/>
        <rFont val="Times New Roman"/>
        <family val="1"/>
        <charset val="162"/>
      </rPr>
      <t>irtifak hakkı tesis izni verilmesi</t>
    </r>
    <r>
      <rPr>
        <sz val="12"/>
        <rFont val="Times New Roman"/>
        <family val="1"/>
        <charset val="162"/>
      </rPr>
      <t xml:space="preserve"> 2886 Sayılı Devlet İhale Kanununun 51/g Maddesine göre Pazarlık Usulü ile hizalarında gösterilen gün ve saatte, Çevre ve  Şehircilik İl Müdürlüğü  Milli Emlak Dairesi Başkanlığı ihale odasında(Toplantı salonu)  dosyalarında mevcut şartname gereğince yapılacaktır. </t>
    </r>
  </si>
  <si>
    <r>
      <rPr>
        <u/>
        <sz val="12"/>
        <rFont val="Times New Roman"/>
        <family val="1"/>
        <charset val="162"/>
      </rPr>
      <t>Satışı yapılan taşınmazlar</t>
    </r>
    <r>
      <rPr>
        <sz val="12"/>
        <rFont val="Times New Roman"/>
        <family val="1"/>
        <charset val="162"/>
      </rPr>
      <t xml:space="preserve"> K.D.V den satış ve devir işlemleri ile bu işlemler sırasında düzenlenen belgeler vergi, resim ve harçtan müstesnadır. Satışı yapılan taşınmazlar 5 yıl süreyle Emlak Vergisinden muaftır. </t>
    </r>
  </si>
  <si>
    <r>
      <rPr>
        <u/>
        <sz val="12"/>
        <rFont val="Times New Roman"/>
        <family val="1"/>
        <charset val="162"/>
      </rPr>
      <t>İrtifak Hakkı İzni verilecek taşınmazlar</t>
    </r>
    <r>
      <rPr>
        <sz val="12"/>
        <rFont val="Times New Roman"/>
        <family val="1"/>
        <charset val="162"/>
      </rPr>
      <t xml:space="preserve"> üzerinde " Projeye dayalı  tarım ve hayvancılık, " yapılmak amacıyla 30 (otuz) yıl süreli izin verilecektir. Söz konusu taşınmazların imar durumları ilanda belirtilmiştir.</t>
    </r>
  </si>
  <si>
    <r>
      <rPr>
        <u/>
        <sz val="12"/>
        <rFont val="Times New Roman"/>
        <family val="1"/>
        <charset val="162"/>
      </rPr>
      <t>İrtifak Hakkı İzni verilecek taşınmazlar</t>
    </r>
    <r>
      <rPr>
        <sz val="12"/>
        <rFont val="Times New Roman"/>
        <family val="1"/>
        <charset val="162"/>
      </rPr>
      <t xml:space="preserve"> için, ileride lehine irtifak hakkı tesis izni verilecek yatırımcıya fiili kullanım olmaksızın tescil,ifraz, terk, tevhit ve benzeri işlemlerin yapılması veya imar planının yaptırılması, değiştirilmesi, projelerin hazırlattırılması ve onaylattırılması gibi işlemlerin </t>
    </r>
  </si>
  <si>
    <t>42-1818</t>
  </si>
  <si>
    <t>34LDF01</t>
  </si>
  <si>
    <t>KAMYONET     (Açık Kasa</t>
  </si>
  <si>
    <t>FORD</t>
  </si>
  <si>
    <t>TRANSİT 330 S</t>
  </si>
  <si>
    <t>5G69609</t>
  </si>
  <si>
    <t>NM0AXXTTFA5G69609</t>
  </si>
  <si>
    <t>AKARYAKIT DEPOSUNDA</t>
  </si>
  <si>
    <t>42EBK46</t>
  </si>
  <si>
    <t>KAMYONET (Kapalı Kasa)</t>
  </si>
  <si>
    <t>TRANSİT 280 S VAN</t>
  </si>
  <si>
    <t>3P84110</t>
  </si>
  <si>
    <t>NM0LXXTTFLP84110</t>
  </si>
  <si>
    <t>Çevre Ve Şehircilik  İl Müd.</t>
  </si>
  <si>
    <t>42CTA79</t>
  </si>
  <si>
    <t>KAMYONET (Panelvan)</t>
  </si>
  <si>
    <t>PEUGEOT</t>
  </si>
  <si>
    <t>PARTNER 1.9 D COMFORD</t>
  </si>
  <si>
    <t>10DXFV6013685</t>
  </si>
  <si>
    <t>VF3GCWJYB99009792</t>
  </si>
  <si>
    <t>42NP993</t>
  </si>
  <si>
    <t>EUROPA</t>
  </si>
  <si>
    <t>K7MA702R035241</t>
  </si>
  <si>
    <t>VF1453K0523634466</t>
  </si>
  <si>
    <t>42-1838</t>
  </si>
  <si>
    <t>42BU584</t>
  </si>
  <si>
    <t>TOFAŞ-FIAT</t>
  </si>
  <si>
    <t>ŞAHİN</t>
  </si>
  <si>
    <t>131A10160530987</t>
  </si>
  <si>
    <t>NM4131B0000544426</t>
  </si>
  <si>
    <t>42-1837/7</t>
  </si>
  <si>
    <t>42BBM30</t>
  </si>
  <si>
    <t>ÖZEL AMAÇLI (Ambulans)</t>
  </si>
  <si>
    <t>VOLKSWAGEN</t>
  </si>
  <si>
    <t>CRAFTER 2.5 TDI</t>
  </si>
  <si>
    <t>BJM022730</t>
  </si>
  <si>
    <t>WV1ZZZ2EZ96015645</t>
  </si>
  <si>
    <t>42-1839</t>
  </si>
  <si>
    <t>42ADN14</t>
  </si>
  <si>
    <t>FIAT</t>
  </si>
  <si>
    <t>DUCATO MAXİ 2.8 JTD</t>
  </si>
  <si>
    <t>814043S4251023</t>
  </si>
  <si>
    <t>ZFA24400007840506</t>
  </si>
  <si>
    <t>42FT319</t>
  </si>
  <si>
    <t>SPRİNTER</t>
  </si>
  <si>
    <t>WDB9036621R509014</t>
  </si>
  <si>
    <t>42-1834/1</t>
  </si>
  <si>
    <t>42AV558</t>
  </si>
  <si>
    <t>STATİON WAGON</t>
  </si>
  <si>
    <t>131A10160496754</t>
  </si>
  <si>
    <t>NM4131B0000512482</t>
  </si>
  <si>
    <t>TARIM ORMAN MÜD. ANKARA YOLU</t>
  </si>
  <si>
    <t>42-1834/2</t>
  </si>
  <si>
    <t>42AZ601</t>
  </si>
  <si>
    <t>OTOYOL</t>
  </si>
  <si>
    <t>50 NM-23</t>
  </si>
  <si>
    <t>FİAT804005230528656</t>
  </si>
  <si>
    <t>42-1834/3</t>
  </si>
  <si>
    <t>42DA495</t>
  </si>
  <si>
    <t>TOYOTA</t>
  </si>
  <si>
    <t>HIACE</t>
  </si>
  <si>
    <t>2L1868821</t>
  </si>
  <si>
    <t>LH61B0010557</t>
  </si>
  <si>
    <t>42-1834/4</t>
  </si>
  <si>
    <t>42AV556</t>
  </si>
  <si>
    <t>131 KARTAL</t>
  </si>
  <si>
    <t>131A10160496954</t>
  </si>
  <si>
    <t>NM4131B0000512574</t>
  </si>
  <si>
    <t>42-1835</t>
  </si>
  <si>
    <t>06SG240</t>
  </si>
  <si>
    <t>131F30166648889</t>
  </si>
  <si>
    <t>NM4131B0001274837</t>
  </si>
  <si>
    <t>KONYA GÜMRÜK MÜDÜRLÜĞÜ</t>
  </si>
  <si>
    <t>42-1837/1</t>
  </si>
  <si>
    <t>42CVH94</t>
  </si>
  <si>
    <t>KARTAL</t>
  </si>
  <si>
    <t>131A20160776011</t>
  </si>
  <si>
    <t>NM4131B0000887549</t>
  </si>
  <si>
    <t>KONYA SAĞLIK MÜDÜRLÜĞÜ</t>
  </si>
  <si>
    <t>42-1837/2</t>
  </si>
  <si>
    <t>42H9224</t>
  </si>
  <si>
    <t>131A20160776008</t>
  </si>
  <si>
    <t>NM4131B0000888029</t>
  </si>
  <si>
    <t>42-1837/3</t>
  </si>
  <si>
    <t>42CVH32</t>
  </si>
  <si>
    <t>131A10160362706</t>
  </si>
  <si>
    <t>LTOFAŞ131AF10382519</t>
  </si>
  <si>
    <t>42-1837/4</t>
  </si>
  <si>
    <t>42LT021</t>
  </si>
  <si>
    <t>L 483</t>
  </si>
  <si>
    <t>J7RA790F436063</t>
  </si>
  <si>
    <t>VF1L48305TR025824</t>
  </si>
  <si>
    <t>42-1837/6</t>
  </si>
  <si>
    <t>06LSE30</t>
  </si>
  <si>
    <t>LEYLAND</t>
  </si>
  <si>
    <t>2.5 MD</t>
  </si>
  <si>
    <t>T.D.25.122798</t>
  </si>
  <si>
    <t>53017W</t>
  </si>
  <si>
    <t>42-1837/5</t>
  </si>
  <si>
    <t>42NS067</t>
  </si>
  <si>
    <t xml:space="preserve">TRANSİT </t>
  </si>
  <si>
    <t>DJVZGT029705</t>
  </si>
  <si>
    <t>42-1771/1</t>
  </si>
  <si>
    <t>01B0625</t>
  </si>
  <si>
    <t>SPRİNG</t>
  </si>
  <si>
    <t>C1JR798R024978</t>
  </si>
  <si>
    <t>VF1L42200TR031258</t>
  </si>
  <si>
    <t>KAYDI KAPALI</t>
  </si>
  <si>
    <t>MERAM OTOPARKI</t>
  </si>
  <si>
    <t>42-1771/2</t>
  </si>
  <si>
    <t>01SAA858</t>
  </si>
  <si>
    <t>SKODA</t>
  </si>
  <si>
    <t>FABIA</t>
  </si>
  <si>
    <t>AME062381</t>
  </si>
  <si>
    <t>TMBCB46Y713261704</t>
  </si>
  <si>
    <t>KAYDI AÇIK</t>
  </si>
  <si>
    <t>42-1771/3</t>
  </si>
  <si>
    <t>06ECT46</t>
  </si>
  <si>
    <t>AE313598</t>
  </si>
  <si>
    <t>KONYA PARK</t>
  </si>
  <si>
    <t>42-1771/6</t>
  </si>
  <si>
    <t>42ER646</t>
  </si>
  <si>
    <t>ROVER</t>
  </si>
  <si>
    <t>416 Sİ</t>
  </si>
  <si>
    <t>ISK4F80334615</t>
  </si>
  <si>
    <t>SARRTSWZSAD122352</t>
  </si>
  <si>
    <t>42-1771/8</t>
  </si>
  <si>
    <t>TESCİLSİZ</t>
  </si>
  <si>
    <t>CHERY</t>
  </si>
  <si>
    <t>LVV0B24B7AD433785</t>
  </si>
  <si>
    <t>KAYDI YOK</t>
  </si>
  <si>
    <t>--</t>
  </si>
  <si>
    <t>KONYA</t>
  </si>
  <si>
    <t>SAĞLIK</t>
  </si>
  <si>
    <t>İĞDELER</t>
  </si>
  <si>
    <t>HAM TOPRAK</t>
  </si>
  <si>
    <t>M28A17A4D</t>
  </si>
  <si>
    <t>5 YIL</t>
  </si>
  <si>
    <t>TAMAMI - TARIMSAL AMAÇLI</t>
  </si>
  <si>
    <t>GÖLCÜK</t>
  </si>
  <si>
    <t>M28A16D</t>
  </si>
  <si>
    <t>BAĞIRSAK DÖŞEME</t>
  </si>
  <si>
    <t>M28A16B</t>
  </si>
  <si>
    <t>BAĞIRSAK</t>
  </si>
  <si>
    <t>M28A12D</t>
  </si>
  <si>
    <t>YAKA</t>
  </si>
  <si>
    <t>KIZILÖREN</t>
  </si>
  <si>
    <t>AKYOLLAR</t>
  </si>
  <si>
    <t>M28A12C</t>
  </si>
  <si>
    <t>M28A13A3A</t>
  </si>
  <si>
    <t>KARADİĞİN</t>
  </si>
  <si>
    <t>YAYLA</t>
  </si>
  <si>
    <t>M28C07B</t>
  </si>
  <si>
    <t>İNLİCE</t>
  </si>
  <si>
    <t>ÇALYAKA</t>
  </si>
  <si>
    <t>M28A22C</t>
  </si>
  <si>
    <t>SELÇUKLU</t>
  </si>
  <si>
    <t xml:space="preserve">SULUTAS </t>
  </si>
  <si>
    <t>BAĞLAR</t>
  </si>
  <si>
    <t>BAĞ</t>
  </si>
  <si>
    <t>M28-B-08-A-3-B</t>
  </si>
  <si>
    <t>M28-B-08-A-3-C</t>
  </si>
  <si>
    <t>M28-B-08-B-4</t>
  </si>
  <si>
    <t>BORUKTOLU</t>
  </si>
  <si>
    <t>M29D02C</t>
  </si>
  <si>
    <t>Organize Tarım ve Hayvancılık Alanı (1/5000 Ölçekli İmar Planında)</t>
  </si>
  <si>
    <t xml:space="preserve">1/25000'lik Nazım İmar Planında  Çayır - Otlak Alanlar </t>
  </si>
  <si>
    <r>
      <rPr>
        <u/>
        <sz val="12"/>
        <rFont val="Times New Roman"/>
        <family val="1"/>
        <charset val="162"/>
      </rPr>
      <t>Satışı yapılan taşınmazların</t>
    </r>
    <r>
      <rPr>
        <sz val="12"/>
        <rFont val="Times New Roman"/>
        <family val="1"/>
        <charset val="162"/>
      </rPr>
      <t xml:space="preserve"> İhale bedeli defaten ödenebileceği gibi, ihale bedelinin 5.000,00.-TL'yi aşması halinde, talep üzerine bedelin 1/4 'ü peşin, kalan kısmı yıllık kanuni faiz uygulanmak suretiyle en fazla iki yılda, taksitler halinde ödenmek üzere taksitlendirme yapılabilecektir.</t>
    </r>
  </si>
  <si>
    <r>
      <t xml:space="preserve">Hazine taşınmazları üzerinde projeye dayalı organize hayvancılık/hayvancılık faaliyeti kapsamında kullanma izni verilmesi veya irtifak hakkı tesis edilmesi için;
</t>
    </r>
    <r>
      <rPr>
        <b/>
        <sz val="12"/>
        <rFont val="Times New Roman"/>
        <family val="1"/>
        <charset val="162"/>
      </rPr>
      <t>a-</t>
    </r>
    <r>
      <rPr>
        <sz val="12"/>
        <rFont val="Times New Roman"/>
        <family val="1"/>
        <charset val="162"/>
      </rPr>
      <t xml:space="preserve">Yapılacak yatırımın küçükbaş hayvancılıkta bin adet, büyükbaş hayvancılıkta ikiyüz adet, kanatlı hayvancılıkta; yumurta tavukçuluğunda seksenbin, etlik piliç yetiştiriciliğinde ise yirmi beş bin adet hayvan kapasitesinden az olmaması,
</t>
    </r>
    <r>
      <rPr>
        <b/>
        <sz val="12"/>
        <rFont val="Times New Roman"/>
        <family val="1"/>
        <charset val="162"/>
      </rPr>
      <t>b-</t>
    </r>
    <r>
      <rPr>
        <sz val="12"/>
        <rFont val="Times New Roman"/>
        <family val="1"/>
        <charset val="162"/>
      </rPr>
      <t xml:space="preserve">Bütünlüğü içerisinde, entegre tesislerin kurulacağı alan ile bitişik ve bütünlük sağlayan alanlarda yem bitkisi yetiştiriciliği de yapılacak ise, verilecek arazi miktarının küçükbaş hayvan başına yedi yüz metrekare, büyükbaş hayvan başına üçbinbeşyüz metrekare, kanatlı hayvan başına ek tesisler dahil yumurta tavukçuluğunda 0,2 metrekare, et tavukçuluğunda ise 0,1 metrekareden fazla olmaması, gerekir.
</t>
    </r>
    <r>
      <rPr>
        <b/>
        <sz val="12"/>
        <rFont val="Times New Roman"/>
        <family val="1"/>
        <charset val="162"/>
      </rPr>
      <t>c-</t>
    </r>
    <r>
      <rPr>
        <sz val="12"/>
        <rFont val="Times New Roman"/>
        <family val="1"/>
        <charset val="162"/>
      </rPr>
      <t>Ön izin süresi içerisinde, taşınmaz üzerinde yapılması planlanan yatırıma ilişkin uygulama projeleri yetkili kamu idarelerinin yanı sıra ayrıca Konya İl Tarım ve Orman Müdürlüğüne onaylattırılacaktır.</t>
    </r>
  </si>
  <si>
    <t>13-</t>
  </si>
  <si>
    <t>1/25000'lik Nazım İmar Planında Konut Alanı  ve Yol</t>
  </si>
  <si>
    <t>M28-B-15-C-1-B</t>
  </si>
  <si>
    <r>
      <t xml:space="preserve">Yukarıda özellikleri belirtilen </t>
    </r>
    <r>
      <rPr>
        <b/>
        <sz val="12"/>
        <rFont val="Times New Roman"/>
        <family val="1"/>
        <charset val="162"/>
      </rPr>
      <t>1</t>
    </r>
    <r>
      <rPr>
        <sz val="12"/>
        <rFont val="Times New Roman"/>
        <family val="1"/>
        <charset val="162"/>
      </rPr>
      <t xml:space="preserve"> ila </t>
    </r>
    <r>
      <rPr>
        <b/>
        <sz val="12"/>
        <rFont val="Times New Roman"/>
        <family val="1"/>
        <charset val="162"/>
      </rPr>
      <t xml:space="preserve">160. </t>
    </r>
    <r>
      <rPr>
        <sz val="12"/>
        <rFont val="Times New Roman"/>
        <family val="1"/>
        <charset val="162"/>
      </rPr>
      <t xml:space="preserve">sıradaki </t>
    </r>
    <r>
      <rPr>
        <u/>
        <sz val="12"/>
        <rFont val="Times New Roman"/>
        <family val="1"/>
        <charset val="162"/>
      </rPr>
      <t>taşınmazların satışı,</t>
    </r>
    <r>
      <rPr>
        <sz val="12"/>
        <rFont val="Times New Roman"/>
        <family val="1"/>
        <charset val="162"/>
      </rPr>
      <t xml:space="preserve"> </t>
    </r>
    <r>
      <rPr>
        <b/>
        <sz val="12"/>
        <rFont val="Times New Roman"/>
        <family val="1"/>
        <charset val="162"/>
      </rPr>
      <t>161</t>
    </r>
    <r>
      <rPr>
        <sz val="12"/>
        <rFont val="Times New Roman"/>
        <family val="1"/>
        <charset val="162"/>
      </rPr>
      <t xml:space="preserve"> ila </t>
    </r>
    <r>
      <rPr>
        <b/>
        <sz val="12"/>
        <rFont val="Times New Roman"/>
        <family val="1"/>
        <charset val="162"/>
      </rPr>
      <t>190.</t>
    </r>
    <r>
      <rPr>
        <sz val="12"/>
        <rFont val="Times New Roman"/>
        <family val="1"/>
        <charset val="162"/>
      </rPr>
      <t xml:space="preserve"> sıradaki </t>
    </r>
    <r>
      <rPr>
        <u/>
        <sz val="12"/>
        <rFont val="Times New Roman"/>
        <family val="1"/>
        <charset val="162"/>
      </rPr>
      <t xml:space="preserve">taşınmazların  kiralaması, </t>
    </r>
    <r>
      <rPr>
        <b/>
        <u/>
        <sz val="12"/>
        <rFont val="Times New Roman"/>
        <family val="1"/>
        <charset val="162"/>
      </rPr>
      <t>191</t>
    </r>
    <r>
      <rPr>
        <u/>
        <sz val="12"/>
        <rFont val="Times New Roman"/>
        <family val="1"/>
        <charset val="162"/>
      </rPr>
      <t xml:space="preserve"> ila </t>
    </r>
    <r>
      <rPr>
        <b/>
        <u/>
        <sz val="12"/>
        <rFont val="Times New Roman"/>
        <family val="1"/>
        <charset val="162"/>
      </rPr>
      <t>214.</t>
    </r>
    <r>
      <rPr>
        <u/>
        <sz val="12"/>
        <rFont val="Times New Roman"/>
        <family val="1"/>
        <charset val="162"/>
      </rPr>
      <t xml:space="preserve"> sıradaki taşınırların satışı  </t>
    </r>
    <r>
      <rPr>
        <sz val="12"/>
        <rFont val="Times New Roman"/>
        <family val="1"/>
        <charset val="162"/>
      </rPr>
      <t xml:space="preserve"> 2886  Sayılı Devlet İhale Kanununun 45. Maddesine göre Açık Teklif Usulü ile, </t>
    </r>
    <r>
      <rPr>
        <b/>
        <sz val="12"/>
        <rFont val="Times New Roman"/>
        <family val="1"/>
        <charset val="162"/>
      </rPr>
      <t>215</t>
    </r>
    <r>
      <rPr>
        <sz val="12"/>
        <rFont val="Times New Roman"/>
        <family val="1"/>
        <charset val="162"/>
      </rPr>
      <t xml:space="preserve"> ila </t>
    </r>
    <r>
      <rPr>
        <b/>
        <sz val="12"/>
        <rFont val="Times New Roman"/>
        <family val="1"/>
        <charset val="162"/>
      </rPr>
      <t>216.</t>
    </r>
    <r>
      <rPr>
        <sz val="12"/>
        <rFont val="Times New Roman"/>
        <family val="1"/>
        <charset val="162"/>
      </rPr>
      <t xml:space="preserve"> sıradaki taşınmazların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</si>
</sst>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
      <name val="Arial"/>
      <charset val="162"/>
    </font>
    <font>
      <sz val="10"/>
      <name val="MS Sans Serif"/>
      <family val="2"/>
      <charset val="162"/>
    </font>
    <font>
      <b/>
      <sz val="12"/>
      <name val="Times New Roman"/>
      <family val="1"/>
    </font>
    <font>
      <b/>
      <sz val="12"/>
      <name val="Times New Roman"/>
      <family val="1"/>
      <charset val="162"/>
    </font>
    <font>
      <b/>
      <u/>
      <sz val="12"/>
      <name val="Times New Roman"/>
      <family val="1"/>
      <charset val="162"/>
    </font>
    <font>
      <b/>
      <sz val="12"/>
      <name val="Times New Roman TUR"/>
      <family val="1"/>
      <charset val="162"/>
    </font>
    <font>
      <sz val="12"/>
      <name val="Times New Roman"/>
      <family val="1"/>
      <charset val="162"/>
    </font>
    <font>
      <b/>
      <sz val="12"/>
      <color theme="1"/>
      <name val="Times New Roman"/>
      <family val="1"/>
      <charset val="162"/>
    </font>
    <font>
      <sz val="12"/>
      <color theme="1"/>
      <name val="Times New Roman"/>
      <family val="1"/>
      <charset val="162"/>
    </font>
    <font>
      <sz val="12"/>
      <color rgb="FF000000"/>
      <name val="Times New Roman"/>
      <family val="1"/>
      <charset val="162"/>
    </font>
    <font>
      <u/>
      <sz val="12"/>
      <name val="Times New Roman"/>
      <family val="1"/>
      <charset val="162"/>
    </font>
  </fonts>
  <fills count="4">
    <fill>
      <patternFill patternType="none"/>
    </fill>
    <fill>
      <patternFill patternType="gray125"/>
    </fill>
    <fill>
      <patternFill patternType="solid">
        <fgColor theme="0"/>
        <bgColor indexed="64"/>
      </patternFill>
    </fill>
    <fill>
      <patternFill patternType="solid">
        <fgColor rgb="FFF7F6F6"/>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xf numFmtId="0" fontId="1" fillId="0" borderId="0"/>
  </cellStyleXfs>
  <cellXfs count="125">
    <xf numFmtId="0" fontId="0" fillId="0" borderId="0" xfId="0"/>
    <xf numFmtId="0" fontId="6" fillId="2" borderId="0" xfId="1" applyFont="1" applyFill="1" applyAlignment="1">
      <alignment horizontal="left"/>
    </xf>
    <xf numFmtId="0" fontId="6" fillId="2" borderId="0" xfId="0" applyFont="1" applyFill="1" applyAlignment="1">
      <alignment horizontal="center"/>
    </xf>
    <xf numFmtId="0" fontId="6" fillId="2" borderId="3" xfId="1" applyFont="1" applyFill="1" applyBorder="1" applyAlignment="1">
      <alignment horizontal="center"/>
    </xf>
    <xf numFmtId="0" fontId="6" fillId="2" borderId="4" xfId="1" applyFont="1" applyFill="1" applyBorder="1" applyAlignment="1">
      <alignment horizontal="center"/>
    </xf>
    <xf numFmtId="0" fontId="6" fillId="2" borderId="4" xfId="1" applyFont="1" applyFill="1" applyBorder="1" applyAlignment="1">
      <alignment horizontal="center" wrapText="1" shrinkToFit="1"/>
    </xf>
    <xf numFmtId="4" fontId="6" fillId="2" borderId="4" xfId="1" applyNumberFormat="1" applyFont="1" applyFill="1" applyBorder="1" applyAlignment="1">
      <alignment horizontal="center"/>
    </xf>
    <xf numFmtId="4" fontId="6" fillId="2" borderId="4" xfId="1" applyNumberFormat="1" applyFont="1" applyFill="1" applyBorder="1" applyAlignment="1">
      <alignment horizontal="center" wrapText="1"/>
    </xf>
    <xf numFmtId="0" fontId="6" fillId="2" borderId="4" xfId="1" applyFont="1" applyFill="1" applyBorder="1" applyAlignment="1" applyProtection="1">
      <alignment horizontal="center"/>
      <protection locked="0"/>
    </xf>
    <xf numFmtId="0" fontId="6" fillId="2" borderId="0" xfId="1" applyFont="1" applyFill="1" applyBorder="1" applyAlignment="1">
      <alignment horizontal="center"/>
    </xf>
    <xf numFmtId="0" fontId="9" fillId="2" borderId="0" xfId="0" applyNumberFormat="1" applyFont="1" applyFill="1" applyBorder="1" applyAlignment="1" applyProtection="1">
      <alignment horizontal="center" wrapText="1"/>
    </xf>
    <xf numFmtId="4" fontId="6" fillId="2" borderId="0" xfId="1" applyNumberFormat="1" applyFont="1" applyFill="1" applyBorder="1" applyAlignment="1">
      <alignment horizontal="center"/>
    </xf>
    <xf numFmtId="0" fontId="6" fillId="2" borderId="0" xfId="1" applyFont="1" applyFill="1" applyBorder="1" applyAlignment="1">
      <alignment horizontal="center" wrapText="1" shrinkToFit="1"/>
    </xf>
    <xf numFmtId="0" fontId="6" fillId="2" borderId="0" xfId="0" applyFont="1" applyFill="1" applyBorder="1" applyAlignment="1">
      <alignment horizontal="center"/>
    </xf>
    <xf numFmtId="0" fontId="6" fillId="2" borderId="5" xfId="1" applyFont="1" applyFill="1" applyBorder="1" applyAlignment="1">
      <alignment horizontal="center"/>
    </xf>
    <xf numFmtId="0" fontId="9" fillId="2" borderId="5" xfId="0" applyNumberFormat="1" applyFont="1" applyFill="1" applyBorder="1" applyAlignment="1" applyProtection="1">
      <alignment horizontal="center" wrapText="1"/>
    </xf>
    <xf numFmtId="4" fontId="6" fillId="2" borderId="5" xfId="1" applyNumberFormat="1" applyFont="1" applyFill="1" applyBorder="1" applyAlignment="1">
      <alignment horizontal="center"/>
    </xf>
    <xf numFmtId="0" fontId="6" fillId="2" borderId="5" xfId="1" applyFont="1" applyFill="1" applyBorder="1" applyAlignment="1">
      <alignment horizontal="center" wrapText="1" shrinkToFit="1"/>
    </xf>
    <xf numFmtId="0" fontId="9" fillId="2" borderId="0" xfId="0" applyNumberFormat="1" applyFont="1" applyFill="1" applyBorder="1" applyAlignment="1" applyProtection="1">
      <alignment horizontal="center"/>
    </xf>
    <xf numFmtId="14" fontId="6" fillId="2" borderId="0" xfId="1" applyNumberFormat="1" applyFont="1" applyFill="1" applyBorder="1" applyAlignment="1">
      <alignment horizontal="center"/>
    </xf>
    <xf numFmtId="20" fontId="6" fillId="2" borderId="0" xfId="1" applyNumberFormat="1" applyFont="1" applyFill="1" applyBorder="1" applyAlignment="1">
      <alignment horizontal="center"/>
    </xf>
    <xf numFmtId="0" fontId="9" fillId="2" borderId="4" xfId="0" applyNumberFormat="1" applyFont="1" applyFill="1" applyBorder="1" applyAlignment="1" applyProtection="1">
      <alignment horizontal="center" wrapText="1"/>
    </xf>
    <xf numFmtId="49" fontId="6" fillId="2" borderId="4" xfId="1" applyNumberFormat="1" applyFont="1" applyFill="1" applyBorder="1" applyAlignment="1">
      <alignment horizontal="center"/>
    </xf>
    <xf numFmtId="0" fontId="6" fillId="2" borderId="4" xfId="1" applyFont="1" applyFill="1" applyBorder="1" applyAlignment="1">
      <alignment horizontal="center" wrapText="1"/>
    </xf>
    <xf numFmtId="4" fontId="6" fillId="2" borderId="4" xfId="1" applyNumberFormat="1" applyFont="1" applyFill="1" applyBorder="1" applyAlignment="1">
      <alignment horizontal="center" wrapText="1" shrinkToFit="1"/>
    </xf>
    <xf numFmtId="0" fontId="3" fillId="2" borderId="3" xfId="1" applyFont="1" applyFill="1" applyBorder="1" applyAlignment="1">
      <alignment horizontal="center"/>
    </xf>
    <xf numFmtId="0" fontId="3" fillId="2" borderId="3" xfId="1" applyFont="1" applyFill="1" applyBorder="1" applyAlignment="1" applyProtection="1">
      <alignment horizontal="center"/>
      <protection locked="0"/>
    </xf>
    <xf numFmtId="49" fontId="3" fillId="2" borderId="3" xfId="1" applyNumberFormat="1" applyFont="1" applyFill="1" applyBorder="1" applyAlignment="1">
      <alignment horizontal="center"/>
    </xf>
    <xf numFmtId="4" fontId="3" fillId="2" borderId="3" xfId="1" applyNumberFormat="1" applyFont="1" applyFill="1" applyBorder="1" applyAlignment="1">
      <alignment horizontal="center" wrapText="1"/>
    </xf>
    <xf numFmtId="4" fontId="9" fillId="2" borderId="4" xfId="0" applyNumberFormat="1" applyFont="1" applyFill="1" applyBorder="1" applyAlignment="1" applyProtection="1">
      <alignment horizontal="center" wrapText="1"/>
    </xf>
    <xf numFmtId="2" fontId="9" fillId="2" borderId="4" xfId="0" applyNumberFormat="1" applyFont="1" applyFill="1" applyBorder="1" applyAlignment="1" applyProtection="1">
      <alignment horizontal="center" wrapText="1"/>
    </xf>
    <xf numFmtId="49" fontId="6" fillId="2" borderId="4" xfId="1" applyNumberFormat="1" applyFont="1" applyFill="1" applyBorder="1" applyAlignment="1">
      <alignment horizontal="center" wrapText="1"/>
    </xf>
    <xf numFmtId="0" fontId="6" fillId="2" borderId="5" xfId="1" applyFont="1" applyFill="1" applyBorder="1" applyAlignment="1" applyProtection="1">
      <alignment horizontal="center"/>
      <protection locked="0"/>
    </xf>
    <xf numFmtId="4" fontId="9" fillId="2" borderId="5" xfId="0" applyNumberFormat="1" applyFont="1" applyFill="1" applyBorder="1" applyAlignment="1" applyProtection="1">
      <alignment horizontal="center" wrapText="1"/>
    </xf>
    <xf numFmtId="0" fontId="3" fillId="2" borderId="0" xfId="1" applyFont="1" applyFill="1" applyBorder="1" applyAlignment="1">
      <alignment horizontal="center"/>
    </xf>
    <xf numFmtId="0" fontId="6" fillId="2" borderId="0" xfId="1" applyFont="1" applyFill="1" applyBorder="1" applyAlignment="1">
      <alignment horizontal="left"/>
    </xf>
    <xf numFmtId="0" fontId="3" fillId="2" borderId="3" xfId="0" applyFont="1" applyFill="1" applyBorder="1" applyAlignment="1">
      <alignment horizontal="center" wrapText="1"/>
    </xf>
    <xf numFmtId="0" fontId="3" fillId="2" borderId="3" xfId="0" applyFont="1" applyFill="1" applyBorder="1" applyAlignment="1">
      <alignment horizontal="center"/>
    </xf>
    <xf numFmtId="0" fontId="3" fillId="2" borderId="3" xfId="1" applyFont="1" applyFill="1" applyBorder="1" applyAlignment="1">
      <alignment horizontal="center" wrapText="1"/>
    </xf>
    <xf numFmtId="4" fontId="3" fillId="2" borderId="3" xfId="1" applyNumberFormat="1" applyFont="1" applyFill="1" applyBorder="1" applyAlignment="1">
      <alignment horizontal="center" wrapText="1" shrinkToFit="1"/>
    </xf>
    <xf numFmtId="14" fontId="3" fillId="2" borderId="3" xfId="1" applyNumberFormat="1" applyFont="1" applyFill="1" applyBorder="1" applyAlignment="1">
      <alignment horizontal="center"/>
    </xf>
    <xf numFmtId="20" fontId="3" fillId="2" borderId="3" xfId="1" applyNumberFormat="1" applyFont="1" applyFill="1" applyBorder="1" applyAlignment="1">
      <alignment horizontal="center"/>
    </xf>
    <xf numFmtId="0" fontId="9" fillId="3" borderId="4" xfId="0" applyNumberFormat="1" applyFont="1" applyFill="1" applyBorder="1" applyAlignment="1" applyProtection="1">
      <alignment horizontal="center" wrapText="1"/>
    </xf>
    <xf numFmtId="0" fontId="7" fillId="0" borderId="4" xfId="0" applyFont="1" applyBorder="1" applyAlignment="1">
      <alignment horizontal="center" shrinkToFit="1"/>
    </xf>
    <xf numFmtId="0" fontId="8" fillId="0" borderId="4" xfId="0" applyFont="1" applyBorder="1" applyAlignment="1">
      <alignment horizontal="center" wrapText="1" shrinkToFit="1"/>
    </xf>
    <xf numFmtId="0" fontId="8" fillId="0" borderId="4" xfId="0" applyFont="1" applyBorder="1" applyAlignment="1">
      <alignment horizontal="center" shrinkToFit="1"/>
    </xf>
    <xf numFmtId="0" fontId="6" fillId="2" borderId="4" xfId="0" applyFont="1" applyFill="1" applyBorder="1" applyAlignment="1">
      <alignment horizontal="center" shrinkToFit="1"/>
    </xf>
    <xf numFmtId="4" fontId="6" fillId="2" borderId="4" xfId="0" applyNumberFormat="1" applyFont="1" applyFill="1" applyBorder="1" applyAlignment="1">
      <alignment horizontal="center" shrinkToFit="1"/>
    </xf>
    <xf numFmtId="4" fontId="6" fillId="2" borderId="4" xfId="0" quotePrefix="1" applyNumberFormat="1" applyFont="1" applyFill="1" applyBorder="1" applyAlignment="1">
      <alignment horizontal="center" shrinkToFit="1"/>
    </xf>
    <xf numFmtId="0" fontId="7" fillId="2" borderId="4" xfId="0" applyFont="1" applyFill="1" applyBorder="1" applyAlignment="1">
      <alignment horizontal="center" shrinkToFit="1"/>
    </xf>
    <xf numFmtId="0" fontId="8" fillId="2" borderId="4" xfId="0" applyFont="1" applyFill="1" applyBorder="1" applyAlignment="1">
      <alignment horizontal="center" wrapText="1" shrinkToFit="1"/>
    </xf>
    <xf numFmtId="0" fontId="8" fillId="2" borderId="4" xfId="0" applyFont="1" applyFill="1" applyBorder="1" applyAlignment="1">
      <alignment horizontal="center" shrinkToFit="1"/>
    </xf>
    <xf numFmtId="0" fontId="6" fillId="0" borderId="4" xfId="0" applyFont="1" applyBorder="1" applyAlignment="1">
      <alignment horizontal="center"/>
    </xf>
    <xf numFmtId="0" fontId="3" fillId="2" borderId="4" xfId="1" applyFont="1" applyFill="1" applyBorder="1" applyAlignment="1">
      <alignment horizontal="center"/>
    </xf>
    <xf numFmtId="0" fontId="6" fillId="2" borderId="4" xfId="1" applyFont="1" applyFill="1" applyBorder="1" applyAlignment="1">
      <alignment horizontal="center" shrinkToFit="1"/>
    </xf>
    <xf numFmtId="0" fontId="6" fillId="2" borderId="4" xfId="0" applyFont="1" applyFill="1" applyBorder="1" applyAlignment="1">
      <alignment horizontal="center"/>
    </xf>
    <xf numFmtId="0" fontId="3" fillId="2" borderId="4" xfId="0" applyFont="1" applyFill="1" applyBorder="1" applyAlignment="1">
      <alignment horizontal="center"/>
    </xf>
    <xf numFmtId="0" fontId="6" fillId="2" borderId="4" xfId="0" applyFont="1" applyFill="1" applyBorder="1" applyAlignment="1">
      <alignment horizontal="center" wrapText="1"/>
    </xf>
    <xf numFmtId="4" fontId="6" fillId="2" borderId="4" xfId="0" applyNumberFormat="1" applyFont="1" applyFill="1" applyBorder="1" applyAlignment="1">
      <alignment horizontal="center"/>
    </xf>
    <xf numFmtId="0" fontId="3" fillId="0" borderId="4" xfId="0" applyFont="1" applyBorder="1" applyAlignment="1">
      <alignment horizontal="center"/>
    </xf>
    <xf numFmtId="0" fontId="6" fillId="0" borderId="4" xfId="0" applyFont="1" applyBorder="1" applyAlignment="1">
      <alignment horizontal="center" wrapText="1"/>
    </xf>
    <xf numFmtId="0" fontId="6" fillId="0" borderId="4" xfId="0" applyFont="1" applyBorder="1" applyAlignment="1">
      <alignment horizontal="center" shrinkToFit="1"/>
    </xf>
    <xf numFmtId="4" fontId="6" fillId="0" borderId="4" xfId="0" applyNumberFormat="1" applyFont="1" applyBorder="1" applyAlignment="1">
      <alignment horizontal="center"/>
    </xf>
    <xf numFmtId="0" fontId="6" fillId="0" borderId="5" xfId="0" applyFont="1" applyBorder="1" applyAlignment="1">
      <alignment horizontal="center"/>
    </xf>
    <xf numFmtId="0" fontId="3" fillId="0" borderId="5" xfId="0" applyFont="1" applyBorder="1" applyAlignment="1">
      <alignment horizontal="center"/>
    </xf>
    <xf numFmtId="0" fontId="6" fillId="0" borderId="5" xfId="0" applyFont="1" applyBorder="1" applyAlignment="1">
      <alignment horizontal="center" wrapText="1"/>
    </xf>
    <xf numFmtId="0" fontId="6" fillId="0" borderId="5" xfId="0" quotePrefix="1" applyFont="1" applyBorder="1" applyAlignment="1">
      <alignment horizontal="center" shrinkToFit="1"/>
    </xf>
    <xf numFmtId="0" fontId="6" fillId="0" borderId="5" xfId="0" quotePrefix="1" applyFont="1" applyBorder="1" applyAlignment="1">
      <alignment horizontal="center"/>
    </xf>
    <xf numFmtId="0" fontId="6" fillId="0" borderId="5" xfId="0" applyFont="1" applyBorder="1" applyAlignment="1">
      <alignment horizontal="center" shrinkToFit="1"/>
    </xf>
    <xf numFmtId="4" fontId="6" fillId="0" borderId="5" xfId="0" applyNumberFormat="1" applyFont="1" applyBorder="1" applyAlignment="1">
      <alignment horizontal="center"/>
    </xf>
    <xf numFmtId="4" fontId="6" fillId="2" borderId="5" xfId="0" quotePrefix="1" applyNumberFormat="1" applyFont="1" applyFill="1" applyBorder="1" applyAlignment="1">
      <alignment horizontal="center" shrinkToFit="1"/>
    </xf>
    <xf numFmtId="49" fontId="6" fillId="2" borderId="0" xfId="1" applyNumberFormat="1" applyFont="1" applyFill="1" applyBorder="1" applyAlignment="1">
      <alignment horizontal="left"/>
    </xf>
    <xf numFmtId="20" fontId="6" fillId="2" borderId="0" xfId="1" applyNumberFormat="1" applyFont="1" applyFill="1" applyBorder="1" applyAlignment="1">
      <alignment horizontal="left"/>
    </xf>
    <xf numFmtId="4" fontId="6" fillId="2" borderId="0" xfId="1" applyNumberFormat="1" applyFont="1" applyFill="1" applyBorder="1" applyAlignment="1">
      <alignment horizontal="left"/>
    </xf>
    <xf numFmtId="0" fontId="6" fillId="2" borderId="0" xfId="1" applyFont="1" applyFill="1" applyBorder="1" applyAlignment="1">
      <alignment horizontal="left" wrapText="1"/>
    </xf>
    <xf numFmtId="0" fontId="6" fillId="2" borderId="0" xfId="0" applyFont="1" applyFill="1" applyBorder="1" applyAlignment="1">
      <alignment horizontal="left"/>
    </xf>
    <xf numFmtId="4" fontId="6" fillId="2" borderId="0" xfId="0" applyNumberFormat="1" applyFont="1" applyFill="1" applyBorder="1" applyAlignment="1">
      <alignment horizontal="left"/>
    </xf>
    <xf numFmtId="49" fontId="6" fillId="2" borderId="0" xfId="1" applyNumberFormat="1" applyFont="1" applyFill="1" applyAlignment="1">
      <alignment horizontal="left"/>
    </xf>
    <xf numFmtId="0" fontId="6" fillId="2" borderId="0" xfId="0" applyFont="1" applyFill="1" applyAlignment="1">
      <alignment horizontal="left"/>
    </xf>
    <xf numFmtId="4" fontId="6" fillId="2" borderId="0" xfId="0" applyNumberFormat="1" applyFont="1" applyFill="1" applyAlignment="1">
      <alignment horizontal="left"/>
    </xf>
    <xf numFmtId="49" fontId="6" fillId="2" borderId="0" xfId="0" applyNumberFormat="1" applyFont="1" applyFill="1" applyAlignment="1">
      <alignment horizontal="left"/>
    </xf>
    <xf numFmtId="0" fontId="3" fillId="2" borderId="0" xfId="1" applyFont="1" applyFill="1" applyAlignment="1">
      <alignment horizontal="left"/>
    </xf>
    <xf numFmtId="0" fontId="5" fillId="2" borderId="0" xfId="1" applyFont="1" applyFill="1" applyBorder="1" applyAlignment="1">
      <alignment horizontal="center" vertical="center"/>
    </xf>
    <xf numFmtId="14" fontId="3" fillId="2" borderId="4" xfId="1" applyNumberFormat="1" applyFont="1" applyFill="1" applyBorder="1" applyAlignment="1">
      <alignment horizontal="center"/>
    </xf>
    <xf numFmtId="14" fontId="3" fillId="2" borderId="5" xfId="1" applyNumberFormat="1" applyFont="1" applyFill="1" applyBorder="1" applyAlignment="1">
      <alignment horizontal="center"/>
    </xf>
    <xf numFmtId="0" fontId="6" fillId="2" borderId="0" xfId="1" applyFont="1" applyFill="1" applyBorder="1" applyAlignment="1">
      <alignment horizontal="left"/>
    </xf>
    <xf numFmtId="20" fontId="3" fillId="2" borderId="4" xfId="1" applyNumberFormat="1" applyFont="1" applyFill="1" applyBorder="1" applyAlignment="1">
      <alignment horizontal="center"/>
    </xf>
    <xf numFmtId="20" fontId="3" fillId="2" borderId="1" xfId="1" applyNumberFormat="1" applyFont="1" applyFill="1" applyBorder="1" applyAlignment="1">
      <alignment horizontal="center"/>
    </xf>
    <xf numFmtId="20" fontId="3" fillId="2" borderId="5" xfId="1" applyNumberFormat="1" applyFont="1" applyFill="1" applyBorder="1" applyAlignment="1">
      <alignment horizontal="center"/>
    </xf>
    <xf numFmtId="1" fontId="8" fillId="0" borderId="5" xfId="0" quotePrefix="1" applyNumberFormat="1" applyFont="1" applyBorder="1" applyAlignment="1">
      <alignment horizontal="center"/>
    </xf>
    <xf numFmtId="1" fontId="6" fillId="0" borderId="5" xfId="0" applyNumberFormat="1" applyFont="1" applyBorder="1" applyAlignment="1">
      <alignment horizontal="center"/>
    </xf>
    <xf numFmtId="0" fontId="8" fillId="0" borderId="5" xfId="0" applyFont="1" applyBorder="1" applyAlignment="1">
      <alignment horizontal="center"/>
    </xf>
    <xf numFmtId="0" fontId="6" fillId="0" borderId="5" xfId="0" applyFont="1" applyBorder="1" applyAlignment="1">
      <alignment horizontal="center"/>
    </xf>
    <xf numFmtId="0" fontId="6" fillId="2" borderId="0" xfId="1" applyFont="1" applyFill="1" applyBorder="1" applyAlignment="1">
      <alignment horizontal="left"/>
    </xf>
    <xf numFmtId="0" fontId="0" fillId="0" borderId="0" xfId="0" applyAlignment="1">
      <alignment horizontal="left"/>
    </xf>
    <xf numFmtId="0" fontId="3" fillId="2" borderId="6" xfId="1" applyFont="1" applyFill="1" applyBorder="1" applyAlignment="1">
      <alignment horizontal="center"/>
    </xf>
    <xf numFmtId="0" fontId="3" fillId="2" borderId="7" xfId="1" applyFont="1" applyFill="1" applyBorder="1" applyAlignment="1">
      <alignment horizontal="center"/>
    </xf>
    <xf numFmtId="0" fontId="3" fillId="2" borderId="8" xfId="1" applyFont="1" applyFill="1" applyBorder="1" applyAlignment="1">
      <alignment horizontal="center"/>
    </xf>
    <xf numFmtId="0" fontId="3" fillId="2" borderId="9" xfId="0" applyFont="1" applyFill="1" applyBorder="1" applyAlignment="1">
      <alignment horizontal="center"/>
    </xf>
    <xf numFmtId="0" fontId="3" fillId="2" borderId="10" xfId="0" applyFont="1" applyFill="1" applyBorder="1" applyAlignment="1">
      <alignment horizontal="center"/>
    </xf>
    <xf numFmtId="0" fontId="3" fillId="2" borderId="9" xfId="1" applyFont="1" applyFill="1" applyBorder="1" applyAlignment="1">
      <alignment horizontal="center"/>
    </xf>
    <xf numFmtId="0" fontId="3" fillId="2" borderId="11" xfId="1" applyFont="1" applyFill="1" applyBorder="1" applyAlignment="1">
      <alignment horizontal="center"/>
    </xf>
    <xf numFmtId="0" fontId="3" fillId="2" borderId="11" xfId="0" applyFont="1" applyFill="1" applyBorder="1" applyAlignment="1">
      <alignment horizontal="center"/>
    </xf>
    <xf numFmtId="0" fontId="3" fillId="2" borderId="10" xfId="1" applyFont="1" applyFill="1" applyBorder="1" applyAlignment="1">
      <alignment horizontal="center"/>
    </xf>
    <xf numFmtId="0" fontId="3" fillId="2" borderId="3" xfId="0" applyFont="1" applyFill="1" applyBorder="1" applyAlignment="1">
      <alignment horizontal="center"/>
    </xf>
    <xf numFmtId="1" fontId="8" fillId="0" borderId="4" xfId="0" applyNumberFormat="1" applyFont="1" applyBorder="1" applyAlignment="1">
      <alignment horizontal="center"/>
    </xf>
    <xf numFmtId="1" fontId="6" fillId="0" borderId="4" xfId="0" applyNumberFormat="1" applyFont="1" applyBorder="1" applyAlignment="1">
      <alignment horizontal="center"/>
    </xf>
    <xf numFmtId="0" fontId="8" fillId="0" borderId="4" xfId="0" applyFont="1" applyBorder="1" applyAlignment="1">
      <alignment horizontal="center"/>
    </xf>
    <xf numFmtId="0" fontId="6" fillId="0" borderId="4" xfId="0" applyFont="1" applyBorder="1" applyAlignment="1">
      <alignment horizontal="center"/>
    </xf>
    <xf numFmtId="0" fontId="3" fillId="2" borderId="2" xfId="1" applyFont="1" applyFill="1" applyBorder="1" applyAlignment="1">
      <alignment horizontal="center"/>
    </xf>
    <xf numFmtId="0" fontId="3" fillId="2" borderId="2" xfId="0" applyFont="1" applyFill="1" applyBorder="1" applyAlignment="1">
      <alignment horizontal="center"/>
    </xf>
    <xf numFmtId="1" fontId="8" fillId="2" borderId="4" xfId="0" applyNumberFormat="1" applyFont="1" applyFill="1" applyBorder="1" applyAlignment="1">
      <alignment horizontal="center"/>
    </xf>
    <xf numFmtId="0" fontId="8" fillId="2" borderId="4" xfId="0" applyFont="1" applyFill="1" applyBorder="1" applyAlignment="1">
      <alignment horizontal="center"/>
    </xf>
    <xf numFmtId="0" fontId="6" fillId="2" borderId="0" xfId="1" applyFont="1" applyFill="1" applyBorder="1" applyAlignment="1">
      <alignment vertical="top" wrapText="1"/>
    </xf>
    <xf numFmtId="0" fontId="6" fillId="2" borderId="0" xfId="1" applyFont="1" applyFill="1" applyBorder="1" applyAlignment="1">
      <alignment vertical="top"/>
    </xf>
    <xf numFmtId="0" fontId="2" fillId="2" borderId="3" xfId="1" applyFont="1" applyFill="1" applyBorder="1" applyAlignment="1">
      <alignment horizontal="center"/>
    </xf>
    <xf numFmtId="49" fontId="2" fillId="2" borderId="3" xfId="1" applyNumberFormat="1" applyFont="1" applyFill="1" applyBorder="1" applyAlignment="1">
      <alignment horizontal="center"/>
    </xf>
    <xf numFmtId="4" fontId="2" fillId="2" borderId="3" xfId="1" applyNumberFormat="1" applyFont="1" applyFill="1" applyBorder="1" applyAlignment="1">
      <alignment horizontal="center" wrapText="1"/>
    </xf>
    <xf numFmtId="0" fontId="2" fillId="2" borderId="3" xfId="1" applyFont="1" applyFill="1" applyBorder="1" applyAlignment="1">
      <alignment horizontal="center" wrapText="1"/>
    </xf>
    <xf numFmtId="4" fontId="2" fillId="2" borderId="3" xfId="1" applyNumberFormat="1" applyFont="1" applyFill="1" applyBorder="1" applyAlignment="1">
      <alignment horizontal="center" wrapText="1" shrinkToFit="1"/>
    </xf>
    <xf numFmtId="3" fontId="6" fillId="2" borderId="4" xfId="1" applyNumberFormat="1" applyFont="1" applyFill="1" applyBorder="1" applyAlignment="1">
      <alignment horizontal="center" wrapText="1"/>
    </xf>
    <xf numFmtId="49" fontId="6" fillId="2" borderId="5" xfId="1" applyNumberFormat="1" applyFont="1" applyFill="1" applyBorder="1" applyAlignment="1">
      <alignment horizontal="center"/>
    </xf>
    <xf numFmtId="3" fontId="6" fillId="2" borderId="5" xfId="1" applyNumberFormat="1" applyFont="1" applyFill="1" applyBorder="1" applyAlignment="1">
      <alignment horizontal="center" wrapText="1"/>
    </xf>
    <xf numFmtId="4" fontId="6" fillId="2" borderId="5" xfId="1" applyNumberFormat="1" applyFont="1" applyFill="1" applyBorder="1" applyAlignment="1">
      <alignment horizontal="center" wrapText="1"/>
    </xf>
    <xf numFmtId="0" fontId="6" fillId="2" borderId="5" xfId="1" applyFont="1" applyFill="1" applyBorder="1" applyAlignment="1">
      <alignment horizontal="center" wrapText="1"/>
    </xf>
  </cellXfs>
  <cellStyles count="2">
    <cellStyle name="Normal" xfId="0" builtinId="0"/>
    <cellStyle name="Normal_Sayfa1"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7"/>
  <sheetViews>
    <sheetView tabSelected="1" topLeftCell="A220" zoomScale="98" zoomScaleNormal="98" workbookViewId="0">
      <selection activeCell="D206" sqref="D206"/>
    </sheetView>
  </sheetViews>
  <sheetFormatPr defaultRowHeight="15.75" x14ac:dyDescent="0.25"/>
  <cols>
    <col min="1" max="1" width="7.140625" style="2" bestFit="1" customWidth="1"/>
    <col min="2" max="3" width="18.85546875" style="2" customWidth="1"/>
    <col min="4" max="4" width="16.28515625" style="2" customWidth="1"/>
    <col min="5" max="5" width="20.28515625" style="2" customWidth="1"/>
    <col min="6" max="6" width="22.7109375" style="2" customWidth="1"/>
    <col min="7" max="7" width="23.42578125" style="2" bestFit="1" customWidth="1"/>
    <col min="8" max="8" width="24" style="2" customWidth="1"/>
    <col min="9" max="9" width="11" style="2" customWidth="1"/>
    <col min="10" max="10" width="16.42578125" style="2" customWidth="1"/>
    <col min="11" max="11" width="24.28515625" style="2" customWidth="1"/>
    <col min="12" max="12" width="32.85546875" style="2" customWidth="1"/>
    <col min="13" max="13" width="41.42578125" style="2" customWidth="1"/>
    <col min="14" max="14" width="23.5703125" style="2" customWidth="1"/>
    <col min="15" max="15" width="13.85546875" style="2" customWidth="1"/>
    <col min="16" max="16" width="14" style="2" customWidth="1"/>
    <col min="17" max="17" width="10.28515625" style="2" customWidth="1"/>
    <col min="18" max="16384" width="9.140625" style="2"/>
  </cols>
  <sheetData>
    <row r="1" spans="1:17" ht="26.25" customHeight="1" thickBot="1" x14ac:dyDescent="0.3">
      <c r="A1" s="95" t="s">
        <v>123</v>
      </c>
      <c r="B1" s="96"/>
      <c r="C1" s="96"/>
      <c r="D1" s="96"/>
      <c r="E1" s="96"/>
      <c r="F1" s="96"/>
      <c r="G1" s="96"/>
      <c r="H1" s="96"/>
      <c r="I1" s="96"/>
      <c r="J1" s="96"/>
      <c r="K1" s="96"/>
      <c r="L1" s="96"/>
      <c r="M1" s="96"/>
      <c r="N1" s="96"/>
      <c r="O1" s="97"/>
      <c r="P1" s="98" t="s">
        <v>19</v>
      </c>
      <c r="Q1" s="99"/>
    </row>
    <row r="2" spans="1:17" ht="52.5" customHeight="1" x14ac:dyDescent="0.25">
      <c r="A2" s="3" t="s">
        <v>5</v>
      </c>
      <c r="B2" s="3" t="s">
        <v>6</v>
      </c>
      <c r="C2" s="25" t="s">
        <v>18</v>
      </c>
      <c r="D2" s="25" t="s">
        <v>7</v>
      </c>
      <c r="E2" s="25" t="s">
        <v>8</v>
      </c>
      <c r="F2" s="26" t="s">
        <v>9</v>
      </c>
      <c r="G2" s="25" t="s">
        <v>10</v>
      </c>
      <c r="H2" s="27" t="s">
        <v>11</v>
      </c>
      <c r="I2" s="25" t="s">
        <v>12</v>
      </c>
      <c r="J2" s="25" t="s">
        <v>13</v>
      </c>
      <c r="K2" s="28" t="s">
        <v>14</v>
      </c>
      <c r="L2" s="28" t="s">
        <v>15</v>
      </c>
      <c r="M2" s="25" t="s">
        <v>16</v>
      </c>
      <c r="N2" s="28" t="s">
        <v>17</v>
      </c>
      <c r="O2" s="28" t="s">
        <v>126</v>
      </c>
      <c r="P2" s="28" t="s">
        <v>21</v>
      </c>
      <c r="Q2" s="28" t="s">
        <v>20</v>
      </c>
    </row>
    <row r="3" spans="1:17" ht="31.5" customHeight="1" x14ac:dyDescent="0.25">
      <c r="A3" s="4">
        <v>1</v>
      </c>
      <c r="B3" s="21">
        <v>42030108946</v>
      </c>
      <c r="C3" s="4" t="s">
        <v>39</v>
      </c>
      <c r="D3" s="4" t="s">
        <v>38</v>
      </c>
      <c r="E3" s="21" t="s">
        <v>127</v>
      </c>
      <c r="F3" s="21" t="s">
        <v>128</v>
      </c>
      <c r="G3" s="21" t="s">
        <v>27</v>
      </c>
      <c r="H3" s="21" t="s">
        <v>129</v>
      </c>
      <c r="I3" s="21" t="s">
        <v>130</v>
      </c>
      <c r="J3" s="21" t="s">
        <v>131</v>
      </c>
      <c r="K3" s="29">
        <v>1739.26</v>
      </c>
      <c r="L3" s="30" t="s">
        <v>132</v>
      </c>
      <c r="M3" s="5" t="s">
        <v>298</v>
      </c>
      <c r="N3" s="6">
        <v>226100</v>
      </c>
      <c r="O3" s="6">
        <f>N3*20%</f>
        <v>45220</v>
      </c>
      <c r="P3" s="83">
        <v>43745</v>
      </c>
      <c r="Q3" s="86">
        <v>0.375</v>
      </c>
    </row>
    <row r="4" spans="1:17" ht="31.5" x14ac:dyDescent="0.25">
      <c r="A4" s="4">
        <v>2</v>
      </c>
      <c r="B4" s="21">
        <v>42030108976</v>
      </c>
      <c r="C4" s="4" t="s">
        <v>39</v>
      </c>
      <c r="D4" s="4" t="s">
        <v>38</v>
      </c>
      <c r="E4" s="21" t="s">
        <v>133</v>
      </c>
      <c r="F4" s="21" t="s">
        <v>128</v>
      </c>
      <c r="G4" s="21" t="s">
        <v>27</v>
      </c>
      <c r="H4" s="21" t="s">
        <v>134</v>
      </c>
      <c r="I4" s="21" t="s">
        <v>135</v>
      </c>
      <c r="J4" s="21" t="s">
        <v>29</v>
      </c>
      <c r="K4" s="29">
        <v>1243.06</v>
      </c>
      <c r="L4" s="30" t="s">
        <v>132</v>
      </c>
      <c r="M4" s="5" t="s">
        <v>299</v>
      </c>
      <c r="N4" s="6">
        <v>161600</v>
      </c>
      <c r="O4" s="6">
        <f>N4*20%</f>
        <v>32320</v>
      </c>
      <c r="P4" s="83">
        <v>43745</v>
      </c>
      <c r="Q4" s="86">
        <v>0.38541666666666669</v>
      </c>
    </row>
    <row r="5" spans="1:17" ht="31.5" x14ac:dyDescent="0.25">
      <c r="A5" s="4">
        <v>3</v>
      </c>
      <c r="B5" s="21">
        <v>42030110611</v>
      </c>
      <c r="C5" s="4" t="s">
        <v>39</v>
      </c>
      <c r="D5" s="4" t="s">
        <v>38</v>
      </c>
      <c r="E5" s="21" t="s">
        <v>136</v>
      </c>
      <c r="F5" s="21"/>
      <c r="G5" s="21" t="s">
        <v>27</v>
      </c>
      <c r="H5" s="21">
        <v>2</v>
      </c>
      <c r="I5" s="21"/>
      <c r="J5" s="21">
        <v>1549</v>
      </c>
      <c r="K5" s="29">
        <v>124.15</v>
      </c>
      <c r="L5" s="30" t="s">
        <v>132</v>
      </c>
      <c r="M5" s="5" t="s">
        <v>137</v>
      </c>
      <c r="N5" s="6">
        <v>12500</v>
      </c>
      <c r="O5" s="6">
        <f>N5*30%</f>
        <v>3750</v>
      </c>
      <c r="P5" s="83">
        <v>43745</v>
      </c>
      <c r="Q5" s="86">
        <v>0.39583333333333331</v>
      </c>
    </row>
    <row r="6" spans="1:17" ht="31.5" x14ac:dyDescent="0.25">
      <c r="A6" s="4">
        <v>4</v>
      </c>
      <c r="B6" s="21">
        <v>42030101897</v>
      </c>
      <c r="C6" s="4" t="s">
        <v>39</v>
      </c>
      <c r="D6" s="4" t="s">
        <v>38</v>
      </c>
      <c r="E6" s="21" t="s">
        <v>138</v>
      </c>
      <c r="F6" s="21"/>
      <c r="G6" s="21" t="s">
        <v>27</v>
      </c>
      <c r="H6" s="21" t="s">
        <v>139</v>
      </c>
      <c r="I6" s="21">
        <v>337</v>
      </c>
      <c r="J6" s="21">
        <v>3</v>
      </c>
      <c r="K6" s="29">
        <v>608.78</v>
      </c>
      <c r="L6" s="30" t="s">
        <v>132</v>
      </c>
      <c r="M6" s="5" t="s">
        <v>300</v>
      </c>
      <c r="N6" s="6">
        <v>60000</v>
      </c>
      <c r="O6" s="6">
        <f>N6*20%</f>
        <v>12000</v>
      </c>
      <c r="P6" s="83">
        <v>43745</v>
      </c>
      <c r="Q6" s="86">
        <v>0.40625</v>
      </c>
    </row>
    <row r="7" spans="1:17" ht="31.5" x14ac:dyDescent="0.25">
      <c r="A7" s="4">
        <v>5</v>
      </c>
      <c r="B7" s="21" t="s">
        <v>140</v>
      </c>
      <c r="C7" s="4" t="s">
        <v>39</v>
      </c>
      <c r="D7" s="4" t="s">
        <v>38</v>
      </c>
      <c r="E7" s="21" t="s">
        <v>141</v>
      </c>
      <c r="F7" s="21" t="s">
        <v>128</v>
      </c>
      <c r="G7" s="21" t="s">
        <v>142</v>
      </c>
      <c r="H7" s="21" t="s">
        <v>665</v>
      </c>
      <c r="I7" s="21" t="s">
        <v>143</v>
      </c>
      <c r="J7" s="21" t="s">
        <v>144</v>
      </c>
      <c r="K7" s="29">
        <v>209.36</v>
      </c>
      <c r="L7" s="31" t="s">
        <v>306</v>
      </c>
      <c r="M7" s="5" t="s">
        <v>301</v>
      </c>
      <c r="N7" s="6">
        <v>550000</v>
      </c>
      <c r="O7" s="6">
        <f>N7*20%</f>
        <v>110000</v>
      </c>
      <c r="P7" s="83">
        <v>43745</v>
      </c>
      <c r="Q7" s="86">
        <v>0.41666666666666669</v>
      </c>
    </row>
    <row r="8" spans="1:17" x14ac:dyDescent="0.25">
      <c r="A8" s="4">
        <v>6</v>
      </c>
      <c r="B8" s="21" t="s">
        <v>145</v>
      </c>
      <c r="C8" s="4" t="s">
        <v>39</v>
      </c>
      <c r="D8" s="4" t="s">
        <v>38</v>
      </c>
      <c r="E8" s="21" t="s">
        <v>146</v>
      </c>
      <c r="F8" s="21" t="s">
        <v>128</v>
      </c>
      <c r="G8" s="21" t="s">
        <v>27</v>
      </c>
      <c r="H8" s="21" t="s">
        <v>147</v>
      </c>
      <c r="I8" s="21" t="s">
        <v>148</v>
      </c>
      <c r="J8" s="21" t="s">
        <v>149</v>
      </c>
      <c r="K8" s="29">
        <v>1160.3</v>
      </c>
      <c r="L8" s="30" t="s">
        <v>132</v>
      </c>
      <c r="M8" s="5" t="s">
        <v>77</v>
      </c>
      <c r="N8" s="6">
        <v>30200</v>
      </c>
      <c r="O8" s="6">
        <f t="shared" ref="O8:O21" si="0">N8*30%</f>
        <v>9060</v>
      </c>
      <c r="P8" s="83">
        <v>43745</v>
      </c>
      <c r="Q8" s="86">
        <v>0.42708333333333331</v>
      </c>
    </row>
    <row r="9" spans="1:17" x14ac:dyDescent="0.25">
      <c r="A9" s="4">
        <v>7</v>
      </c>
      <c r="B9" s="21" t="s">
        <v>150</v>
      </c>
      <c r="C9" s="4" t="s">
        <v>39</v>
      </c>
      <c r="D9" s="4" t="s">
        <v>38</v>
      </c>
      <c r="E9" s="21" t="s">
        <v>146</v>
      </c>
      <c r="F9" s="21" t="s">
        <v>128</v>
      </c>
      <c r="G9" s="21" t="s">
        <v>27</v>
      </c>
      <c r="H9" s="21" t="s">
        <v>151</v>
      </c>
      <c r="I9" s="21" t="s">
        <v>152</v>
      </c>
      <c r="J9" s="21" t="s">
        <v>29</v>
      </c>
      <c r="K9" s="29">
        <v>1150</v>
      </c>
      <c r="L9" s="30" t="s">
        <v>132</v>
      </c>
      <c r="M9" s="5" t="s">
        <v>77</v>
      </c>
      <c r="N9" s="6">
        <v>29900</v>
      </c>
      <c r="O9" s="6">
        <f t="shared" si="0"/>
        <v>8970</v>
      </c>
      <c r="P9" s="83">
        <v>43745</v>
      </c>
      <c r="Q9" s="86">
        <v>0.4375</v>
      </c>
    </row>
    <row r="10" spans="1:17" x14ac:dyDescent="0.25">
      <c r="A10" s="4">
        <v>8</v>
      </c>
      <c r="B10" s="21">
        <v>42030110029</v>
      </c>
      <c r="C10" s="4" t="s">
        <v>39</v>
      </c>
      <c r="D10" s="4" t="s">
        <v>38</v>
      </c>
      <c r="E10" s="21" t="s">
        <v>146</v>
      </c>
      <c r="F10" s="21"/>
      <c r="G10" s="21" t="s">
        <v>27</v>
      </c>
      <c r="H10" s="21">
        <v>2</v>
      </c>
      <c r="I10" s="21"/>
      <c r="J10" s="21">
        <v>1423</v>
      </c>
      <c r="K10" s="29">
        <v>1746.9</v>
      </c>
      <c r="L10" s="30" t="s">
        <v>132</v>
      </c>
      <c r="M10" s="5" t="s">
        <v>77</v>
      </c>
      <c r="N10" s="6">
        <v>45500</v>
      </c>
      <c r="O10" s="6">
        <v>13650</v>
      </c>
      <c r="P10" s="83">
        <v>43745</v>
      </c>
      <c r="Q10" s="86">
        <v>0.44791666666666669</v>
      </c>
    </row>
    <row r="11" spans="1:17" x14ac:dyDescent="0.25">
      <c r="A11" s="4">
        <v>9</v>
      </c>
      <c r="B11" s="21">
        <v>42030110412</v>
      </c>
      <c r="C11" s="4" t="s">
        <v>39</v>
      </c>
      <c r="D11" s="4" t="s">
        <v>38</v>
      </c>
      <c r="E11" s="21" t="s">
        <v>146</v>
      </c>
      <c r="F11" s="21"/>
      <c r="G11" s="21" t="s">
        <v>27</v>
      </c>
      <c r="H11" s="21">
        <v>1</v>
      </c>
      <c r="I11" s="21"/>
      <c r="J11" s="21">
        <v>1424</v>
      </c>
      <c r="K11" s="29">
        <v>1176.18</v>
      </c>
      <c r="L11" s="30" t="s">
        <v>132</v>
      </c>
      <c r="M11" s="5" t="s">
        <v>77</v>
      </c>
      <c r="N11" s="6">
        <v>30600</v>
      </c>
      <c r="O11" s="6">
        <v>9180</v>
      </c>
      <c r="P11" s="83">
        <v>43745</v>
      </c>
      <c r="Q11" s="86">
        <v>0.45833333333333331</v>
      </c>
    </row>
    <row r="12" spans="1:17" ht="31.5" x14ac:dyDescent="0.25">
      <c r="A12" s="4">
        <v>10</v>
      </c>
      <c r="B12" s="21" t="s">
        <v>153</v>
      </c>
      <c r="C12" s="4" t="s">
        <v>39</v>
      </c>
      <c r="D12" s="4" t="s">
        <v>38</v>
      </c>
      <c r="E12" s="21" t="s">
        <v>146</v>
      </c>
      <c r="F12" s="21" t="s">
        <v>128</v>
      </c>
      <c r="G12" s="21" t="s">
        <v>27</v>
      </c>
      <c r="H12" s="21" t="s">
        <v>154</v>
      </c>
      <c r="I12" s="21" t="s">
        <v>128</v>
      </c>
      <c r="J12" s="21" t="s">
        <v>155</v>
      </c>
      <c r="K12" s="29">
        <v>301.16000000000003</v>
      </c>
      <c r="L12" s="30" t="s">
        <v>132</v>
      </c>
      <c r="M12" s="5" t="s">
        <v>156</v>
      </c>
      <c r="N12" s="6">
        <v>7900</v>
      </c>
      <c r="O12" s="6">
        <f t="shared" si="0"/>
        <v>2370</v>
      </c>
      <c r="P12" s="83">
        <v>43745</v>
      </c>
      <c r="Q12" s="86">
        <v>0.46875</v>
      </c>
    </row>
    <row r="13" spans="1:17" ht="31.5" x14ac:dyDescent="0.25">
      <c r="A13" s="4">
        <v>11</v>
      </c>
      <c r="B13" s="21">
        <v>42030110509</v>
      </c>
      <c r="C13" s="4" t="s">
        <v>39</v>
      </c>
      <c r="D13" s="4" t="s">
        <v>38</v>
      </c>
      <c r="E13" s="21" t="s">
        <v>146</v>
      </c>
      <c r="F13" s="21"/>
      <c r="G13" s="21" t="s">
        <v>27</v>
      </c>
      <c r="H13" s="21">
        <v>2</v>
      </c>
      <c r="I13" s="21"/>
      <c r="J13" s="21">
        <v>1462</v>
      </c>
      <c r="K13" s="29">
        <v>836.65</v>
      </c>
      <c r="L13" s="30" t="s">
        <v>132</v>
      </c>
      <c r="M13" s="5" t="s">
        <v>156</v>
      </c>
      <c r="N13" s="6">
        <v>21800</v>
      </c>
      <c r="O13" s="6">
        <v>6540</v>
      </c>
      <c r="P13" s="83">
        <v>43745</v>
      </c>
      <c r="Q13" s="86">
        <v>0.47916666666666669</v>
      </c>
    </row>
    <row r="14" spans="1:17" ht="31.5" x14ac:dyDescent="0.25">
      <c r="A14" s="4">
        <v>12</v>
      </c>
      <c r="B14" s="21" t="s">
        <v>157</v>
      </c>
      <c r="C14" s="4" t="s">
        <v>39</v>
      </c>
      <c r="D14" s="4" t="s">
        <v>38</v>
      </c>
      <c r="E14" s="21" t="s">
        <v>146</v>
      </c>
      <c r="F14" s="21" t="s">
        <v>128</v>
      </c>
      <c r="G14" s="21" t="s">
        <v>27</v>
      </c>
      <c r="H14" s="21" t="s">
        <v>154</v>
      </c>
      <c r="I14" s="21" t="s">
        <v>128</v>
      </c>
      <c r="J14" s="21" t="s">
        <v>158</v>
      </c>
      <c r="K14" s="29">
        <v>478.92</v>
      </c>
      <c r="L14" s="30" t="s">
        <v>132</v>
      </c>
      <c r="M14" s="5" t="s">
        <v>156</v>
      </c>
      <c r="N14" s="6">
        <v>12500</v>
      </c>
      <c r="O14" s="6">
        <f t="shared" si="0"/>
        <v>3750</v>
      </c>
      <c r="P14" s="83">
        <v>43745</v>
      </c>
      <c r="Q14" s="86">
        <v>0.48958333333333331</v>
      </c>
    </row>
    <row r="15" spans="1:17" ht="31.5" x14ac:dyDescent="0.25">
      <c r="A15" s="4">
        <v>13</v>
      </c>
      <c r="B15" s="21" t="s">
        <v>159</v>
      </c>
      <c r="C15" s="4" t="s">
        <v>39</v>
      </c>
      <c r="D15" s="4" t="s">
        <v>38</v>
      </c>
      <c r="E15" s="21" t="s">
        <v>146</v>
      </c>
      <c r="F15" s="21" t="s">
        <v>128</v>
      </c>
      <c r="G15" s="21" t="s">
        <v>27</v>
      </c>
      <c r="H15" s="21" t="s">
        <v>154</v>
      </c>
      <c r="I15" s="21" t="s">
        <v>128</v>
      </c>
      <c r="J15" s="21" t="s">
        <v>160</v>
      </c>
      <c r="K15" s="29">
        <v>116.67</v>
      </c>
      <c r="L15" s="30" t="s">
        <v>132</v>
      </c>
      <c r="M15" s="5" t="s">
        <v>161</v>
      </c>
      <c r="N15" s="6">
        <v>3100</v>
      </c>
      <c r="O15" s="6">
        <f t="shared" si="0"/>
        <v>930</v>
      </c>
      <c r="P15" s="83">
        <v>43745</v>
      </c>
      <c r="Q15" s="86">
        <v>0.5</v>
      </c>
    </row>
    <row r="16" spans="1:17" ht="31.5" x14ac:dyDescent="0.25">
      <c r="A16" s="4">
        <v>14</v>
      </c>
      <c r="B16" s="21" t="s">
        <v>162</v>
      </c>
      <c r="C16" s="4" t="s">
        <v>39</v>
      </c>
      <c r="D16" s="4" t="s">
        <v>38</v>
      </c>
      <c r="E16" s="21" t="s">
        <v>146</v>
      </c>
      <c r="F16" s="21" t="s">
        <v>128</v>
      </c>
      <c r="G16" s="21" t="s">
        <v>27</v>
      </c>
      <c r="H16" s="21" t="s">
        <v>154</v>
      </c>
      <c r="I16" s="21" t="s">
        <v>128</v>
      </c>
      <c r="J16" s="21" t="s">
        <v>163</v>
      </c>
      <c r="K16" s="29">
        <v>370.94</v>
      </c>
      <c r="L16" s="30" t="s">
        <v>132</v>
      </c>
      <c r="M16" s="5" t="s">
        <v>161</v>
      </c>
      <c r="N16" s="6">
        <v>9700</v>
      </c>
      <c r="O16" s="6">
        <f t="shared" si="0"/>
        <v>2910</v>
      </c>
      <c r="P16" s="83">
        <v>43745</v>
      </c>
      <c r="Q16" s="86">
        <v>0.58333333333333337</v>
      </c>
    </row>
    <row r="17" spans="1:17" ht="31.5" x14ac:dyDescent="0.25">
      <c r="A17" s="4">
        <v>15</v>
      </c>
      <c r="B17" s="21" t="s">
        <v>164</v>
      </c>
      <c r="C17" s="4" t="s">
        <v>39</v>
      </c>
      <c r="D17" s="4" t="s">
        <v>38</v>
      </c>
      <c r="E17" s="21" t="s">
        <v>146</v>
      </c>
      <c r="F17" s="21" t="s">
        <v>128</v>
      </c>
      <c r="G17" s="21" t="s">
        <v>27</v>
      </c>
      <c r="H17" s="21" t="s">
        <v>154</v>
      </c>
      <c r="I17" s="21" t="s">
        <v>128</v>
      </c>
      <c r="J17" s="21" t="s">
        <v>165</v>
      </c>
      <c r="K17" s="29">
        <v>892.77</v>
      </c>
      <c r="L17" s="30" t="s">
        <v>132</v>
      </c>
      <c r="M17" s="5" t="s">
        <v>156</v>
      </c>
      <c r="N17" s="6">
        <v>23300</v>
      </c>
      <c r="O17" s="6">
        <f t="shared" si="0"/>
        <v>6990</v>
      </c>
      <c r="P17" s="83">
        <v>43745</v>
      </c>
      <c r="Q17" s="86">
        <v>0.59375</v>
      </c>
    </row>
    <row r="18" spans="1:17" ht="47.25" x14ac:dyDescent="0.25">
      <c r="A18" s="4">
        <v>16</v>
      </c>
      <c r="B18" s="21" t="s">
        <v>166</v>
      </c>
      <c r="C18" s="4" t="s">
        <v>39</v>
      </c>
      <c r="D18" s="4" t="s">
        <v>38</v>
      </c>
      <c r="E18" s="21" t="s">
        <v>146</v>
      </c>
      <c r="F18" s="21" t="s">
        <v>128</v>
      </c>
      <c r="G18" s="21" t="s">
        <v>74</v>
      </c>
      <c r="H18" s="21" t="s">
        <v>29</v>
      </c>
      <c r="I18" s="21" t="s">
        <v>128</v>
      </c>
      <c r="J18" s="21" t="s">
        <v>167</v>
      </c>
      <c r="K18" s="29">
        <v>63.06</v>
      </c>
      <c r="L18" s="30" t="s">
        <v>132</v>
      </c>
      <c r="M18" s="5" t="s">
        <v>168</v>
      </c>
      <c r="N18" s="6">
        <v>1700</v>
      </c>
      <c r="O18" s="6">
        <f t="shared" si="0"/>
        <v>510</v>
      </c>
      <c r="P18" s="83">
        <v>43745</v>
      </c>
      <c r="Q18" s="86">
        <v>0.60416666666666663</v>
      </c>
    </row>
    <row r="19" spans="1:17" ht="47.25" x14ac:dyDescent="0.25">
      <c r="A19" s="4">
        <v>17</v>
      </c>
      <c r="B19" s="21" t="s">
        <v>169</v>
      </c>
      <c r="C19" s="4" t="s">
        <v>39</v>
      </c>
      <c r="D19" s="4" t="s">
        <v>38</v>
      </c>
      <c r="E19" s="21" t="s">
        <v>146</v>
      </c>
      <c r="F19" s="21" t="s">
        <v>128</v>
      </c>
      <c r="G19" s="21" t="s">
        <v>74</v>
      </c>
      <c r="H19" s="21" t="s">
        <v>29</v>
      </c>
      <c r="I19" s="21" t="s">
        <v>128</v>
      </c>
      <c r="J19" s="21" t="s">
        <v>170</v>
      </c>
      <c r="K19" s="29">
        <v>678.53</v>
      </c>
      <c r="L19" s="30" t="s">
        <v>132</v>
      </c>
      <c r="M19" s="5" t="s">
        <v>168</v>
      </c>
      <c r="N19" s="6">
        <v>17700</v>
      </c>
      <c r="O19" s="6">
        <f t="shared" si="0"/>
        <v>5310</v>
      </c>
      <c r="P19" s="83">
        <v>43745</v>
      </c>
      <c r="Q19" s="86">
        <v>0.61458333333333337</v>
      </c>
    </row>
    <row r="20" spans="1:17" ht="31.5" x14ac:dyDescent="0.25">
      <c r="A20" s="4">
        <v>18</v>
      </c>
      <c r="B20" s="21" t="s">
        <v>171</v>
      </c>
      <c r="C20" s="4" t="s">
        <v>39</v>
      </c>
      <c r="D20" s="4" t="s">
        <v>38</v>
      </c>
      <c r="E20" s="21" t="s">
        <v>146</v>
      </c>
      <c r="F20" s="21" t="s">
        <v>128</v>
      </c>
      <c r="G20" s="21" t="s">
        <v>27</v>
      </c>
      <c r="H20" s="21" t="s">
        <v>29</v>
      </c>
      <c r="I20" s="21" t="s">
        <v>128</v>
      </c>
      <c r="J20" s="21" t="s">
        <v>172</v>
      </c>
      <c r="K20" s="29">
        <v>1315.57</v>
      </c>
      <c r="L20" s="30" t="s">
        <v>132</v>
      </c>
      <c r="M20" s="5" t="s">
        <v>173</v>
      </c>
      <c r="N20" s="6">
        <v>34500</v>
      </c>
      <c r="O20" s="6">
        <f t="shared" si="0"/>
        <v>10350</v>
      </c>
      <c r="P20" s="83">
        <v>43745</v>
      </c>
      <c r="Q20" s="86">
        <v>0.625</v>
      </c>
    </row>
    <row r="21" spans="1:17" ht="31.5" x14ac:dyDescent="0.25">
      <c r="A21" s="4">
        <v>19</v>
      </c>
      <c r="B21" s="21" t="s">
        <v>174</v>
      </c>
      <c r="C21" s="4" t="s">
        <v>39</v>
      </c>
      <c r="D21" s="4" t="s">
        <v>38</v>
      </c>
      <c r="E21" s="21" t="s">
        <v>146</v>
      </c>
      <c r="F21" s="21" t="s">
        <v>128</v>
      </c>
      <c r="G21" s="21" t="s">
        <v>27</v>
      </c>
      <c r="H21" s="21" t="s">
        <v>175</v>
      </c>
      <c r="I21" s="21" t="s">
        <v>176</v>
      </c>
      <c r="J21" s="21" t="s">
        <v>36</v>
      </c>
      <c r="K21" s="29">
        <v>1311.18</v>
      </c>
      <c r="L21" s="30" t="s">
        <v>132</v>
      </c>
      <c r="M21" s="5" t="s">
        <v>302</v>
      </c>
      <c r="N21" s="6">
        <v>46000</v>
      </c>
      <c r="O21" s="6">
        <f t="shared" si="0"/>
        <v>13800</v>
      </c>
      <c r="P21" s="83">
        <v>43745</v>
      </c>
      <c r="Q21" s="86">
        <v>0.64583333333333337</v>
      </c>
    </row>
    <row r="22" spans="1:17" ht="31.5" x14ac:dyDescent="0.25">
      <c r="A22" s="4">
        <v>20</v>
      </c>
      <c r="B22" s="21" t="s">
        <v>177</v>
      </c>
      <c r="C22" s="4" t="s">
        <v>39</v>
      </c>
      <c r="D22" s="4" t="s">
        <v>38</v>
      </c>
      <c r="E22" s="21" t="s">
        <v>178</v>
      </c>
      <c r="F22" s="21" t="s">
        <v>128</v>
      </c>
      <c r="G22" s="21" t="s">
        <v>27</v>
      </c>
      <c r="H22" s="21" t="s">
        <v>179</v>
      </c>
      <c r="I22" s="21" t="s">
        <v>180</v>
      </c>
      <c r="J22" s="21" t="s">
        <v>131</v>
      </c>
      <c r="K22" s="29">
        <v>1150</v>
      </c>
      <c r="L22" s="30" t="s">
        <v>132</v>
      </c>
      <c r="M22" s="5" t="s">
        <v>156</v>
      </c>
      <c r="N22" s="6">
        <v>51750</v>
      </c>
      <c r="O22" s="6">
        <f>N22*20%</f>
        <v>10350</v>
      </c>
      <c r="P22" s="83">
        <v>43745</v>
      </c>
      <c r="Q22" s="86">
        <v>0.65625</v>
      </c>
    </row>
    <row r="23" spans="1:17" ht="31.5" x14ac:dyDescent="0.25">
      <c r="A23" s="4">
        <v>21</v>
      </c>
      <c r="B23" s="21" t="s">
        <v>181</v>
      </c>
      <c r="C23" s="4" t="s">
        <v>39</v>
      </c>
      <c r="D23" s="4" t="s">
        <v>38</v>
      </c>
      <c r="E23" s="21" t="s">
        <v>178</v>
      </c>
      <c r="F23" s="21" t="s">
        <v>128</v>
      </c>
      <c r="G23" s="21" t="s">
        <v>27</v>
      </c>
      <c r="H23" s="21" t="s">
        <v>179</v>
      </c>
      <c r="I23" s="21" t="s">
        <v>180</v>
      </c>
      <c r="J23" s="21" t="s">
        <v>29</v>
      </c>
      <c r="K23" s="29">
        <v>1015</v>
      </c>
      <c r="L23" s="30" t="s">
        <v>132</v>
      </c>
      <c r="M23" s="5" t="s">
        <v>156</v>
      </c>
      <c r="N23" s="6">
        <v>45700</v>
      </c>
      <c r="O23" s="6">
        <f>N23*30%</f>
        <v>13710</v>
      </c>
      <c r="P23" s="83">
        <v>43745</v>
      </c>
      <c r="Q23" s="86">
        <v>0.66666666666666663</v>
      </c>
    </row>
    <row r="24" spans="1:17" ht="31.5" x14ac:dyDescent="0.25">
      <c r="A24" s="4">
        <v>22</v>
      </c>
      <c r="B24" s="21" t="s">
        <v>182</v>
      </c>
      <c r="C24" s="4" t="s">
        <v>39</v>
      </c>
      <c r="D24" s="4" t="s">
        <v>38</v>
      </c>
      <c r="E24" s="21" t="s">
        <v>178</v>
      </c>
      <c r="F24" s="21" t="s">
        <v>128</v>
      </c>
      <c r="G24" s="21" t="s">
        <v>27</v>
      </c>
      <c r="H24" s="21" t="s">
        <v>183</v>
      </c>
      <c r="I24" s="21" t="s">
        <v>184</v>
      </c>
      <c r="J24" s="21" t="s">
        <v>131</v>
      </c>
      <c r="K24" s="29">
        <v>1200</v>
      </c>
      <c r="L24" s="30" t="s">
        <v>132</v>
      </c>
      <c r="M24" s="5" t="s">
        <v>185</v>
      </c>
      <c r="N24" s="6">
        <v>54000</v>
      </c>
      <c r="O24" s="6">
        <f>N24*20%</f>
        <v>10800</v>
      </c>
      <c r="P24" s="83">
        <v>43746</v>
      </c>
      <c r="Q24" s="86">
        <v>0.375</v>
      </c>
    </row>
    <row r="25" spans="1:17" ht="31.5" x14ac:dyDescent="0.25">
      <c r="A25" s="4">
        <v>23</v>
      </c>
      <c r="B25" s="21" t="s">
        <v>186</v>
      </c>
      <c r="C25" s="4" t="s">
        <v>39</v>
      </c>
      <c r="D25" s="4" t="s">
        <v>38</v>
      </c>
      <c r="E25" s="21" t="s">
        <v>178</v>
      </c>
      <c r="F25" s="21" t="s">
        <v>128</v>
      </c>
      <c r="G25" s="21" t="s">
        <v>27</v>
      </c>
      <c r="H25" s="21" t="s">
        <v>183</v>
      </c>
      <c r="I25" s="21" t="s">
        <v>187</v>
      </c>
      <c r="J25" s="21" t="s">
        <v>29</v>
      </c>
      <c r="K25" s="29">
        <v>1100</v>
      </c>
      <c r="L25" s="30" t="s">
        <v>132</v>
      </c>
      <c r="M25" s="5" t="s">
        <v>185</v>
      </c>
      <c r="N25" s="6">
        <v>49500</v>
      </c>
      <c r="O25" s="6">
        <f t="shared" ref="O25:O31" si="1">N25*30%</f>
        <v>14850</v>
      </c>
      <c r="P25" s="83">
        <v>43746</v>
      </c>
      <c r="Q25" s="86">
        <v>0.38541666666666669</v>
      </c>
    </row>
    <row r="26" spans="1:17" ht="31.5" x14ac:dyDescent="0.25">
      <c r="A26" s="4">
        <v>24</v>
      </c>
      <c r="B26" s="21" t="s">
        <v>188</v>
      </c>
      <c r="C26" s="4" t="s">
        <v>39</v>
      </c>
      <c r="D26" s="4" t="s">
        <v>38</v>
      </c>
      <c r="E26" s="21" t="s">
        <v>178</v>
      </c>
      <c r="F26" s="21" t="s">
        <v>128</v>
      </c>
      <c r="G26" s="21" t="s">
        <v>27</v>
      </c>
      <c r="H26" s="21" t="s">
        <v>183</v>
      </c>
      <c r="I26" s="21" t="s">
        <v>189</v>
      </c>
      <c r="J26" s="21" t="s">
        <v>149</v>
      </c>
      <c r="K26" s="29">
        <v>680.78</v>
      </c>
      <c r="L26" s="30" t="s">
        <v>132</v>
      </c>
      <c r="M26" s="5" t="s">
        <v>185</v>
      </c>
      <c r="N26" s="6">
        <v>30650</v>
      </c>
      <c r="O26" s="6">
        <f t="shared" si="1"/>
        <v>9195</v>
      </c>
      <c r="P26" s="83">
        <v>43746</v>
      </c>
      <c r="Q26" s="86">
        <v>0.39583333333333331</v>
      </c>
    </row>
    <row r="27" spans="1:17" ht="31.5" x14ac:dyDescent="0.25">
      <c r="A27" s="4">
        <v>25</v>
      </c>
      <c r="B27" s="21">
        <v>42030110612</v>
      </c>
      <c r="C27" s="4" t="s">
        <v>39</v>
      </c>
      <c r="D27" s="4" t="s">
        <v>38</v>
      </c>
      <c r="E27" s="21" t="s">
        <v>178</v>
      </c>
      <c r="F27" s="21" t="s">
        <v>128</v>
      </c>
      <c r="G27" s="21" t="s">
        <v>27</v>
      </c>
      <c r="H27" s="21" t="s">
        <v>190</v>
      </c>
      <c r="I27" s="21">
        <v>103</v>
      </c>
      <c r="J27" s="21">
        <v>2</v>
      </c>
      <c r="K27" s="29">
        <v>374.32</v>
      </c>
      <c r="L27" s="30" t="s">
        <v>132</v>
      </c>
      <c r="M27" s="5" t="s">
        <v>156</v>
      </c>
      <c r="N27" s="6">
        <v>16850</v>
      </c>
      <c r="O27" s="6">
        <v>5055</v>
      </c>
      <c r="P27" s="83">
        <v>43746</v>
      </c>
      <c r="Q27" s="86">
        <v>0.40625</v>
      </c>
    </row>
    <row r="28" spans="1:17" ht="31.5" x14ac:dyDescent="0.25">
      <c r="A28" s="4">
        <v>26</v>
      </c>
      <c r="B28" s="21" t="s">
        <v>191</v>
      </c>
      <c r="C28" s="4" t="s">
        <v>39</v>
      </c>
      <c r="D28" s="4" t="s">
        <v>38</v>
      </c>
      <c r="E28" s="21" t="s">
        <v>178</v>
      </c>
      <c r="F28" s="21" t="s">
        <v>128</v>
      </c>
      <c r="G28" s="21" t="s">
        <v>27</v>
      </c>
      <c r="H28" s="21" t="s">
        <v>183</v>
      </c>
      <c r="I28" s="21" t="s">
        <v>192</v>
      </c>
      <c r="J28" s="21" t="s">
        <v>149</v>
      </c>
      <c r="K28" s="29">
        <v>517</v>
      </c>
      <c r="L28" s="30" t="s">
        <v>132</v>
      </c>
      <c r="M28" s="5" t="s">
        <v>193</v>
      </c>
      <c r="N28" s="6">
        <v>23300</v>
      </c>
      <c r="O28" s="6">
        <f t="shared" si="1"/>
        <v>6990</v>
      </c>
      <c r="P28" s="83">
        <v>43746</v>
      </c>
      <c r="Q28" s="86">
        <v>0.41666666666666669</v>
      </c>
    </row>
    <row r="29" spans="1:17" ht="31.5" x14ac:dyDescent="0.25">
      <c r="A29" s="4">
        <v>27</v>
      </c>
      <c r="B29" s="21" t="s">
        <v>194</v>
      </c>
      <c r="C29" s="4" t="s">
        <v>39</v>
      </c>
      <c r="D29" s="4" t="s">
        <v>38</v>
      </c>
      <c r="E29" s="21" t="s">
        <v>178</v>
      </c>
      <c r="F29" s="21" t="s">
        <v>128</v>
      </c>
      <c r="G29" s="21" t="s">
        <v>27</v>
      </c>
      <c r="H29" s="21" t="s">
        <v>183</v>
      </c>
      <c r="I29" s="21" t="s">
        <v>192</v>
      </c>
      <c r="J29" s="21" t="s">
        <v>29</v>
      </c>
      <c r="K29" s="29">
        <v>517</v>
      </c>
      <c r="L29" s="30" t="s">
        <v>132</v>
      </c>
      <c r="M29" s="5" t="s">
        <v>193</v>
      </c>
      <c r="N29" s="6">
        <v>23300</v>
      </c>
      <c r="O29" s="6">
        <f t="shared" si="1"/>
        <v>6990</v>
      </c>
      <c r="P29" s="83">
        <v>43746</v>
      </c>
      <c r="Q29" s="86">
        <v>0.42708333333333331</v>
      </c>
    </row>
    <row r="30" spans="1:17" ht="31.5" x14ac:dyDescent="0.25">
      <c r="A30" s="4">
        <v>28</v>
      </c>
      <c r="B30" s="21" t="s">
        <v>195</v>
      </c>
      <c r="C30" s="4" t="s">
        <v>39</v>
      </c>
      <c r="D30" s="4" t="s">
        <v>38</v>
      </c>
      <c r="E30" s="21" t="s">
        <v>178</v>
      </c>
      <c r="F30" s="21" t="s">
        <v>128</v>
      </c>
      <c r="G30" s="21" t="s">
        <v>27</v>
      </c>
      <c r="H30" s="21" t="s">
        <v>179</v>
      </c>
      <c r="I30" s="21" t="s">
        <v>196</v>
      </c>
      <c r="J30" s="21" t="s">
        <v>197</v>
      </c>
      <c r="K30" s="29">
        <v>897.56</v>
      </c>
      <c r="L30" s="30" t="s">
        <v>132</v>
      </c>
      <c r="M30" s="5" t="s">
        <v>156</v>
      </c>
      <c r="N30" s="6">
        <v>40400</v>
      </c>
      <c r="O30" s="6">
        <f t="shared" si="1"/>
        <v>12120</v>
      </c>
      <c r="P30" s="83">
        <v>43746</v>
      </c>
      <c r="Q30" s="86">
        <v>0.4375</v>
      </c>
    </row>
    <row r="31" spans="1:17" ht="31.5" x14ac:dyDescent="0.25">
      <c r="A31" s="4">
        <v>29</v>
      </c>
      <c r="B31" s="21" t="s">
        <v>198</v>
      </c>
      <c r="C31" s="4" t="s">
        <v>39</v>
      </c>
      <c r="D31" s="4" t="s">
        <v>38</v>
      </c>
      <c r="E31" s="21" t="s">
        <v>178</v>
      </c>
      <c r="F31" s="21" t="s">
        <v>128</v>
      </c>
      <c r="G31" s="21" t="s">
        <v>27</v>
      </c>
      <c r="H31" s="21" t="s">
        <v>199</v>
      </c>
      <c r="I31" s="21" t="s">
        <v>200</v>
      </c>
      <c r="J31" s="21" t="s">
        <v>29</v>
      </c>
      <c r="K31" s="29">
        <v>682.56</v>
      </c>
      <c r="L31" s="30" t="s">
        <v>132</v>
      </c>
      <c r="M31" s="5" t="s">
        <v>156</v>
      </c>
      <c r="N31" s="6">
        <v>30750</v>
      </c>
      <c r="O31" s="6">
        <f t="shared" si="1"/>
        <v>9225</v>
      </c>
      <c r="P31" s="83">
        <v>43746</v>
      </c>
      <c r="Q31" s="86">
        <v>0.44791666666666669</v>
      </c>
    </row>
    <row r="32" spans="1:17" ht="31.5" x14ac:dyDescent="0.25">
      <c r="A32" s="4">
        <v>30</v>
      </c>
      <c r="B32" s="21" t="s">
        <v>201</v>
      </c>
      <c r="C32" s="4" t="s">
        <v>39</v>
      </c>
      <c r="D32" s="4" t="s">
        <v>38</v>
      </c>
      <c r="E32" s="21" t="s">
        <v>178</v>
      </c>
      <c r="F32" s="21" t="s">
        <v>128</v>
      </c>
      <c r="G32" s="21" t="s">
        <v>27</v>
      </c>
      <c r="H32" s="21" t="s">
        <v>202</v>
      </c>
      <c r="I32" s="21" t="s">
        <v>203</v>
      </c>
      <c r="J32" s="21" t="s">
        <v>149</v>
      </c>
      <c r="K32" s="29">
        <v>1800.08</v>
      </c>
      <c r="L32" s="30" t="s">
        <v>132</v>
      </c>
      <c r="M32" s="5" t="s">
        <v>204</v>
      </c>
      <c r="N32" s="6">
        <v>81050</v>
      </c>
      <c r="O32" s="6">
        <f>N32*20%</f>
        <v>16210</v>
      </c>
      <c r="P32" s="83">
        <v>43746</v>
      </c>
      <c r="Q32" s="86">
        <v>0.45833333333333331</v>
      </c>
    </row>
    <row r="33" spans="1:17" ht="31.5" x14ac:dyDescent="0.25">
      <c r="A33" s="4">
        <v>31</v>
      </c>
      <c r="B33" s="21" t="s">
        <v>205</v>
      </c>
      <c r="C33" s="4" t="s">
        <v>39</v>
      </c>
      <c r="D33" s="4" t="s">
        <v>38</v>
      </c>
      <c r="E33" s="21" t="s">
        <v>178</v>
      </c>
      <c r="F33" s="21" t="s">
        <v>128</v>
      </c>
      <c r="G33" s="21" t="s">
        <v>27</v>
      </c>
      <c r="H33" s="21" t="s">
        <v>202</v>
      </c>
      <c r="I33" s="21" t="s">
        <v>203</v>
      </c>
      <c r="J33" s="21" t="s">
        <v>34</v>
      </c>
      <c r="K33" s="29">
        <v>999.9</v>
      </c>
      <c r="L33" s="30" t="s">
        <v>132</v>
      </c>
      <c r="M33" s="5" t="s">
        <v>204</v>
      </c>
      <c r="N33" s="6">
        <v>45000</v>
      </c>
      <c r="O33" s="6">
        <f>N33*30%</f>
        <v>13500</v>
      </c>
      <c r="P33" s="83">
        <v>43746</v>
      </c>
      <c r="Q33" s="86">
        <v>0.46875</v>
      </c>
    </row>
    <row r="34" spans="1:17" ht="31.5" x14ac:dyDescent="0.25">
      <c r="A34" s="4">
        <v>32</v>
      </c>
      <c r="B34" s="21" t="s">
        <v>206</v>
      </c>
      <c r="C34" s="4" t="s">
        <v>39</v>
      </c>
      <c r="D34" s="4" t="s">
        <v>38</v>
      </c>
      <c r="E34" s="21" t="s">
        <v>178</v>
      </c>
      <c r="F34" s="21" t="s">
        <v>128</v>
      </c>
      <c r="G34" s="21" t="s">
        <v>27</v>
      </c>
      <c r="H34" s="21" t="s">
        <v>202</v>
      </c>
      <c r="I34" s="21" t="s">
        <v>203</v>
      </c>
      <c r="J34" s="21" t="s">
        <v>36</v>
      </c>
      <c r="K34" s="29">
        <v>1200.19</v>
      </c>
      <c r="L34" s="30" t="s">
        <v>132</v>
      </c>
      <c r="M34" s="5" t="s">
        <v>204</v>
      </c>
      <c r="N34" s="6">
        <v>54100</v>
      </c>
      <c r="O34" s="6">
        <f>N34*20%</f>
        <v>10820</v>
      </c>
      <c r="P34" s="83">
        <v>43746</v>
      </c>
      <c r="Q34" s="86">
        <v>0.47916666666666669</v>
      </c>
    </row>
    <row r="35" spans="1:17" ht="31.5" x14ac:dyDescent="0.25">
      <c r="A35" s="4">
        <v>33</v>
      </c>
      <c r="B35" s="21" t="s">
        <v>207</v>
      </c>
      <c r="C35" s="4" t="s">
        <v>39</v>
      </c>
      <c r="D35" s="4" t="s">
        <v>38</v>
      </c>
      <c r="E35" s="21" t="s">
        <v>178</v>
      </c>
      <c r="F35" s="21" t="s">
        <v>128</v>
      </c>
      <c r="G35" s="21" t="s">
        <v>27</v>
      </c>
      <c r="H35" s="21" t="s">
        <v>208</v>
      </c>
      <c r="I35" s="21" t="s">
        <v>209</v>
      </c>
      <c r="J35" s="21" t="s">
        <v>149</v>
      </c>
      <c r="K35" s="29">
        <v>1363.59</v>
      </c>
      <c r="L35" s="30" t="s">
        <v>132</v>
      </c>
      <c r="M35" s="5" t="s">
        <v>210</v>
      </c>
      <c r="N35" s="6">
        <v>61400</v>
      </c>
      <c r="O35" s="6">
        <f>N35*20%</f>
        <v>12280</v>
      </c>
      <c r="P35" s="83">
        <v>43746</v>
      </c>
      <c r="Q35" s="86">
        <v>0.48958333333333331</v>
      </c>
    </row>
    <row r="36" spans="1:17" x14ac:dyDescent="0.25">
      <c r="A36" s="4">
        <v>34</v>
      </c>
      <c r="B36" s="21">
        <v>42030102181</v>
      </c>
      <c r="C36" s="4" t="s">
        <v>39</v>
      </c>
      <c r="D36" s="4" t="s">
        <v>38</v>
      </c>
      <c r="E36" s="21" t="s">
        <v>211</v>
      </c>
      <c r="F36" s="21" t="s">
        <v>212</v>
      </c>
      <c r="G36" s="21" t="s">
        <v>26</v>
      </c>
      <c r="H36" s="21">
        <v>5</v>
      </c>
      <c r="I36" s="21"/>
      <c r="J36" s="21">
        <v>1029</v>
      </c>
      <c r="K36" s="29">
        <v>4400</v>
      </c>
      <c r="L36" s="30" t="s">
        <v>132</v>
      </c>
      <c r="M36" s="5" t="s">
        <v>77</v>
      </c>
      <c r="N36" s="6">
        <v>44000</v>
      </c>
      <c r="O36" s="6">
        <f t="shared" ref="O36:O45" si="2">N36*30%</f>
        <v>13200</v>
      </c>
      <c r="P36" s="83">
        <v>43746</v>
      </c>
      <c r="Q36" s="86">
        <v>0.5</v>
      </c>
    </row>
    <row r="37" spans="1:17" x14ac:dyDescent="0.25">
      <c r="A37" s="4">
        <v>35</v>
      </c>
      <c r="B37" s="21">
        <v>42030102182</v>
      </c>
      <c r="C37" s="4" t="s">
        <v>39</v>
      </c>
      <c r="D37" s="4" t="s">
        <v>38</v>
      </c>
      <c r="E37" s="21" t="s">
        <v>211</v>
      </c>
      <c r="F37" s="21" t="s">
        <v>212</v>
      </c>
      <c r="G37" s="21" t="s">
        <v>26</v>
      </c>
      <c r="H37" s="21">
        <v>5</v>
      </c>
      <c r="I37" s="21"/>
      <c r="J37" s="21">
        <v>1030</v>
      </c>
      <c r="K37" s="29">
        <v>2200</v>
      </c>
      <c r="L37" s="30" t="s">
        <v>132</v>
      </c>
      <c r="M37" s="5" t="s">
        <v>77</v>
      </c>
      <c r="N37" s="6">
        <v>22000</v>
      </c>
      <c r="O37" s="6">
        <f t="shared" si="2"/>
        <v>6600</v>
      </c>
      <c r="P37" s="83">
        <v>43746</v>
      </c>
      <c r="Q37" s="86">
        <v>0.58333333333333337</v>
      </c>
    </row>
    <row r="38" spans="1:17" x14ac:dyDescent="0.25">
      <c r="A38" s="4">
        <v>36</v>
      </c>
      <c r="B38" s="21">
        <v>42030102183</v>
      </c>
      <c r="C38" s="4" t="s">
        <v>39</v>
      </c>
      <c r="D38" s="4" t="s">
        <v>38</v>
      </c>
      <c r="E38" s="21" t="s">
        <v>211</v>
      </c>
      <c r="F38" s="21" t="s">
        <v>212</v>
      </c>
      <c r="G38" s="21" t="s">
        <v>26</v>
      </c>
      <c r="H38" s="21">
        <v>5</v>
      </c>
      <c r="I38" s="21"/>
      <c r="J38" s="21">
        <v>1031</v>
      </c>
      <c r="K38" s="29">
        <v>7750</v>
      </c>
      <c r="L38" s="30" t="s">
        <v>132</v>
      </c>
      <c r="M38" s="5" t="s">
        <v>77</v>
      </c>
      <c r="N38" s="6">
        <v>77500</v>
      </c>
      <c r="O38" s="6">
        <f>N38*20%</f>
        <v>15500</v>
      </c>
      <c r="P38" s="83">
        <v>43746</v>
      </c>
      <c r="Q38" s="86">
        <v>0.59375</v>
      </c>
    </row>
    <row r="39" spans="1:17" ht="31.5" x14ac:dyDescent="0.25">
      <c r="A39" s="4">
        <v>37</v>
      </c>
      <c r="B39" s="21" t="s">
        <v>213</v>
      </c>
      <c r="C39" s="4" t="s">
        <v>39</v>
      </c>
      <c r="D39" s="4" t="s">
        <v>38</v>
      </c>
      <c r="E39" s="21" t="s">
        <v>214</v>
      </c>
      <c r="F39" s="21" t="s">
        <v>128</v>
      </c>
      <c r="G39" s="21" t="s">
        <v>215</v>
      </c>
      <c r="H39" s="21" t="s">
        <v>216</v>
      </c>
      <c r="I39" s="21" t="s">
        <v>217</v>
      </c>
      <c r="J39" s="21" t="s">
        <v>218</v>
      </c>
      <c r="K39" s="29">
        <v>4298</v>
      </c>
      <c r="L39" s="31" t="s">
        <v>219</v>
      </c>
      <c r="M39" s="5" t="s">
        <v>303</v>
      </c>
      <c r="N39" s="6">
        <v>120000</v>
      </c>
      <c r="O39" s="6">
        <f>N39*20%</f>
        <v>24000</v>
      </c>
      <c r="P39" s="83">
        <v>43746</v>
      </c>
      <c r="Q39" s="86">
        <v>0.60416666666666663</v>
      </c>
    </row>
    <row r="40" spans="1:17" ht="31.5" x14ac:dyDescent="0.25">
      <c r="A40" s="4">
        <v>38</v>
      </c>
      <c r="B40" s="21">
        <v>42030110693</v>
      </c>
      <c r="C40" s="4" t="s">
        <v>39</v>
      </c>
      <c r="D40" s="4" t="s">
        <v>38</v>
      </c>
      <c r="E40" s="21" t="s">
        <v>220</v>
      </c>
      <c r="F40" s="21"/>
      <c r="G40" s="21" t="s">
        <v>27</v>
      </c>
      <c r="H40" s="21" t="s">
        <v>221</v>
      </c>
      <c r="I40" s="21">
        <v>256</v>
      </c>
      <c r="J40" s="21">
        <v>7</v>
      </c>
      <c r="K40" s="29">
        <v>265.62</v>
      </c>
      <c r="L40" s="31" t="s">
        <v>132</v>
      </c>
      <c r="M40" s="5" t="s">
        <v>173</v>
      </c>
      <c r="N40" s="6">
        <v>13300</v>
      </c>
      <c r="O40" s="6">
        <f t="shared" si="2"/>
        <v>3990</v>
      </c>
      <c r="P40" s="83">
        <v>43746</v>
      </c>
      <c r="Q40" s="86">
        <v>0.61458333333333337</v>
      </c>
    </row>
    <row r="41" spans="1:17" x14ac:dyDescent="0.25">
      <c r="A41" s="4">
        <v>39</v>
      </c>
      <c r="B41" s="21" t="s">
        <v>222</v>
      </c>
      <c r="C41" s="4" t="s">
        <v>39</v>
      </c>
      <c r="D41" s="4" t="s">
        <v>38</v>
      </c>
      <c r="E41" s="21" t="s">
        <v>223</v>
      </c>
      <c r="F41" s="21" t="s">
        <v>224</v>
      </c>
      <c r="G41" s="21" t="s">
        <v>76</v>
      </c>
      <c r="H41" s="21" t="s">
        <v>225</v>
      </c>
      <c r="I41" s="21" t="s">
        <v>226</v>
      </c>
      <c r="J41" s="21" t="s">
        <v>227</v>
      </c>
      <c r="K41" s="29">
        <v>2550</v>
      </c>
      <c r="L41" s="30" t="s">
        <v>132</v>
      </c>
      <c r="M41" s="5" t="s">
        <v>77</v>
      </c>
      <c r="N41" s="6">
        <v>30600</v>
      </c>
      <c r="O41" s="6">
        <f t="shared" si="2"/>
        <v>9180</v>
      </c>
      <c r="P41" s="83">
        <v>43746</v>
      </c>
      <c r="Q41" s="86">
        <v>0.625</v>
      </c>
    </row>
    <row r="42" spans="1:17" x14ac:dyDescent="0.25">
      <c r="A42" s="4">
        <v>40</v>
      </c>
      <c r="B42" s="21" t="s">
        <v>228</v>
      </c>
      <c r="C42" s="4" t="s">
        <v>39</v>
      </c>
      <c r="D42" s="4" t="s">
        <v>38</v>
      </c>
      <c r="E42" s="21" t="s">
        <v>223</v>
      </c>
      <c r="F42" s="21" t="s">
        <v>224</v>
      </c>
      <c r="G42" s="21" t="s">
        <v>76</v>
      </c>
      <c r="H42" s="21" t="s">
        <v>225</v>
      </c>
      <c r="I42" s="21" t="s">
        <v>226</v>
      </c>
      <c r="J42" s="21" t="s">
        <v>229</v>
      </c>
      <c r="K42" s="29">
        <v>2300</v>
      </c>
      <c r="L42" s="30" t="s">
        <v>132</v>
      </c>
      <c r="M42" s="5" t="s">
        <v>77</v>
      </c>
      <c r="N42" s="6">
        <v>27600</v>
      </c>
      <c r="O42" s="6">
        <f t="shared" si="2"/>
        <v>8280</v>
      </c>
      <c r="P42" s="83">
        <v>43746</v>
      </c>
      <c r="Q42" s="86">
        <v>0.64583333333333337</v>
      </c>
    </row>
    <row r="43" spans="1:17" x14ac:dyDescent="0.25">
      <c r="A43" s="4">
        <v>41</v>
      </c>
      <c r="B43" s="21" t="s">
        <v>230</v>
      </c>
      <c r="C43" s="4" t="s">
        <v>39</v>
      </c>
      <c r="D43" s="4" t="s">
        <v>38</v>
      </c>
      <c r="E43" s="21" t="s">
        <v>223</v>
      </c>
      <c r="F43" s="21" t="s">
        <v>224</v>
      </c>
      <c r="G43" s="21" t="s">
        <v>76</v>
      </c>
      <c r="H43" s="21" t="s">
        <v>225</v>
      </c>
      <c r="I43" s="21" t="s">
        <v>226</v>
      </c>
      <c r="J43" s="21" t="s">
        <v>231</v>
      </c>
      <c r="K43" s="29">
        <v>2400</v>
      </c>
      <c r="L43" s="30" t="s">
        <v>132</v>
      </c>
      <c r="M43" s="5" t="s">
        <v>77</v>
      </c>
      <c r="N43" s="6">
        <v>28800</v>
      </c>
      <c r="O43" s="6">
        <f t="shared" si="2"/>
        <v>8640</v>
      </c>
      <c r="P43" s="83">
        <v>43746</v>
      </c>
      <c r="Q43" s="86">
        <v>0.65625</v>
      </c>
    </row>
    <row r="44" spans="1:17" x14ac:dyDescent="0.25">
      <c r="A44" s="4">
        <v>42</v>
      </c>
      <c r="B44" s="21" t="s">
        <v>232</v>
      </c>
      <c r="C44" s="4" t="s">
        <v>39</v>
      </c>
      <c r="D44" s="4" t="s">
        <v>38</v>
      </c>
      <c r="E44" s="21" t="s">
        <v>223</v>
      </c>
      <c r="F44" s="21" t="s">
        <v>224</v>
      </c>
      <c r="G44" s="21" t="s">
        <v>76</v>
      </c>
      <c r="H44" s="21" t="s">
        <v>225</v>
      </c>
      <c r="I44" s="21" t="s">
        <v>226</v>
      </c>
      <c r="J44" s="21" t="s">
        <v>233</v>
      </c>
      <c r="K44" s="29">
        <v>2200</v>
      </c>
      <c r="L44" s="30" t="s">
        <v>132</v>
      </c>
      <c r="M44" s="5" t="s">
        <v>77</v>
      </c>
      <c r="N44" s="6">
        <v>26400</v>
      </c>
      <c r="O44" s="6">
        <f t="shared" si="2"/>
        <v>7920</v>
      </c>
      <c r="P44" s="83">
        <v>43746</v>
      </c>
      <c r="Q44" s="86">
        <v>0.66666666666666663</v>
      </c>
    </row>
    <row r="45" spans="1:17" ht="20.25" customHeight="1" x14ac:dyDescent="0.25">
      <c r="A45" s="4">
        <v>43</v>
      </c>
      <c r="B45" s="21" t="s">
        <v>234</v>
      </c>
      <c r="C45" s="4" t="s">
        <v>39</v>
      </c>
      <c r="D45" s="4" t="s">
        <v>38</v>
      </c>
      <c r="E45" s="21" t="s">
        <v>223</v>
      </c>
      <c r="F45" s="21" t="s">
        <v>224</v>
      </c>
      <c r="G45" s="21" t="s">
        <v>76</v>
      </c>
      <c r="H45" s="21" t="s">
        <v>225</v>
      </c>
      <c r="I45" s="21" t="s">
        <v>226</v>
      </c>
      <c r="J45" s="21" t="s">
        <v>235</v>
      </c>
      <c r="K45" s="29">
        <v>2450</v>
      </c>
      <c r="L45" s="30" t="s">
        <v>132</v>
      </c>
      <c r="M45" s="5" t="s">
        <v>77</v>
      </c>
      <c r="N45" s="6">
        <v>29400</v>
      </c>
      <c r="O45" s="6">
        <f t="shared" si="2"/>
        <v>8820</v>
      </c>
      <c r="P45" s="83">
        <v>43747</v>
      </c>
      <c r="Q45" s="86">
        <v>0.375</v>
      </c>
    </row>
    <row r="46" spans="1:17" ht="31.5" x14ac:dyDescent="0.25">
      <c r="A46" s="4">
        <v>44</v>
      </c>
      <c r="B46" s="21" t="s">
        <v>236</v>
      </c>
      <c r="C46" s="4" t="s">
        <v>39</v>
      </c>
      <c r="D46" s="4" t="s">
        <v>38</v>
      </c>
      <c r="E46" s="21" t="s">
        <v>237</v>
      </c>
      <c r="F46" s="21" t="s">
        <v>128</v>
      </c>
      <c r="G46" s="21" t="s">
        <v>74</v>
      </c>
      <c r="H46" s="21" t="s">
        <v>238</v>
      </c>
      <c r="I46" s="21" t="s">
        <v>239</v>
      </c>
      <c r="J46" s="21" t="s">
        <v>149</v>
      </c>
      <c r="K46" s="29">
        <v>2912.93</v>
      </c>
      <c r="L46" s="30" t="s">
        <v>132</v>
      </c>
      <c r="M46" s="5" t="s">
        <v>302</v>
      </c>
      <c r="N46" s="6">
        <v>830000</v>
      </c>
      <c r="O46" s="6">
        <f>N46*20%</f>
        <v>166000</v>
      </c>
      <c r="P46" s="83">
        <v>43747</v>
      </c>
      <c r="Q46" s="86">
        <v>0.38541666666666669</v>
      </c>
    </row>
    <row r="47" spans="1:17" ht="31.5" x14ac:dyDescent="0.25">
      <c r="A47" s="4">
        <v>45</v>
      </c>
      <c r="B47" s="21" t="s">
        <v>240</v>
      </c>
      <c r="C47" s="4" t="s">
        <v>39</v>
      </c>
      <c r="D47" s="4" t="s">
        <v>38</v>
      </c>
      <c r="E47" s="21" t="s">
        <v>237</v>
      </c>
      <c r="F47" s="21" t="s">
        <v>128</v>
      </c>
      <c r="G47" s="21" t="s">
        <v>74</v>
      </c>
      <c r="H47" s="21" t="s">
        <v>238</v>
      </c>
      <c r="I47" s="21" t="s">
        <v>128</v>
      </c>
      <c r="J47" s="21" t="s">
        <v>241</v>
      </c>
      <c r="K47" s="29">
        <v>2666.2</v>
      </c>
      <c r="L47" s="30" t="s">
        <v>132</v>
      </c>
      <c r="M47" s="5" t="s">
        <v>302</v>
      </c>
      <c r="N47" s="6">
        <v>760000</v>
      </c>
      <c r="O47" s="6">
        <f>N47*20%</f>
        <v>152000</v>
      </c>
      <c r="P47" s="83">
        <v>43747</v>
      </c>
      <c r="Q47" s="86">
        <v>0.39583333333333331</v>
      </c>
    </row>
    <row r="48" spans="1:17" x14ac:dyDescent="0.25">
      <c r="A48" s="4">
        <v>46</v>
      </c>
      <c r="B48" s="21" t="s">
        <v>242</v>
      </c>
      <c r="C48" s="4" t="s">
        <v>39</v>
      </c>
      <c r="D48" s="4" t="s">
        <v>38</v>
      </c>
      <c r="E48" s="21" t="s">
        <v>243</v>
      </c>
      <c r="F48" s="21" t="s">
        <v>128</v>
      </c>
      <c r="G48" s="21" t="s">
        <v>74</v>
      </c>
      <c r="H48" s="21" t="s">
        <v>244</v>
      </c>
      <c r="I48" s="21" t="s">
        <v>128</v>
      </c>
      <c r="J48" s="21" t="s">
        <v>245</v>
      </c>
      <c r="K48" s="29">
        <v>737.39</v>
      </c>
      <c r="L48" s="30" t="s">
        <v>132</v>
      </c>
      <c r="M48" s="5" t="s">
        <v>77</v>
      </c>
      <c r="N48" s="6">
        <v>36900</v>
      </c>
      <c r="O48" s="6">
        <f>N48*30%</f>
        <v>11070</v>
      </c>
      <c r="P48" s="83">
        <v>43747</v>
      </c>
      <c r="Q48" s="86">
        <v>0.40625</v>
      </c>
    </row>
    <row r="49" spans="1:17" x14ac:dyDescent="0.25">
      <c r="A49" s="4">
        <v>47</v>
      </c>
      <c r="B49" s="21" t="s">
        <v>246</v>
      </c>
      <c r="C49" s="4" t="s">
        <v>39</v>
      </c>
      <c r="D49" s="4" t="s">
        <v>38</v>
      </c>
      <c r="E49" s="21" t="s">
        <v>243</v>
      </c>
      <c r="F49" s="21" t="s">
        <v>128</v>
      </c>
      <c r="G49" s="21" t="s">
        <v>74</v>
      </c>
      <c r="H49" s="21" t="s">
        <v>247</v>
      </c>
      <c r="I49" s="21" t="s">
        <v>128</v>
      </c>
      <c r="J49" s="21" t="s">
        <v>248</v>
      </c>
      <c r="K49" s="29">
        <v>531.59</v>
      </c>
      <c r="L49" s="30" t="s">
        <v>132</v>
      </c>
      <c r="M49" s="5" t="s">
        <v>77</v>
      </c>
      <c r="N49" s="6">
        <v>26600</v>
      </c>
      <c r="O49" s="6">
        <f>N49*30%</f>
        <v>7980</v>
      </c>
      <c r="P49" s="83">
        <v>43747</v>
      </c>
      <c r="Q49" s="86">
        <v>0.41666666666666669</v>
      </c>
    </row>
    <row r="50" spans="1:17" x14ac:dyDescent="0.25">
      <c r="A50" s="4">
        <v>48</v>
      </c>
      <c r="B50" s="21" t="s">
        <v>249</v>
      </c>
      <c r="C50" s="4" t="s">
        <v>39</v>
      </c>
      <c r="D50" s="4" t="s">
        <v>38</v>
      </c>
      <c r="E50" s="21" t="s">
        <v>243</v>
      </c>
      <c r="F50" s="21" t="s">
        <v>128</v>
      </c>
      <c r="G50" s="21" t="s">
        <v>74</v>
      </c>
      <c r="H50" s="21">
        <v>3</v>
      </c>
      <c r="I50" s="21" t="s">
        <v>250</v>
      </c>
      <c r="J50" s="21" t="s">
        <v>131</v>
      </c>
      <c r="K50" s="29">
        <v>1674.38</v>
      </c>
      <c r="L50" s="30" t="s">
        <v>132</v>
      </c>
      <c r="M50" s="5" t="s">
        <v>77</v>
      </c>
      <c r="N50" s="6">
        <v>83750</v>
      </c>
      <c r="O50" s="6">
        <f>N50*20%</f>
        <v>16750</v>
      </c>
      <c r="P50" s="83">
        <v>43747</v>
      </c>
      <c r="Q50" s="86">
        <v>0.42708333333333331</v>
      </c>
    </row>
    <row r="51" spans="1:17" x14ac:dyDescent="0.25">
      <c r="A51" s="4">
        <v>49</v>
      </c>
      <c r="B51" s="21" t="s">
        <v>251</v>
      </c>
      <c r="C51" s="4" t="s">
        <v>39</v>
      </c>
      <c r="D51" s="4" t="s">
        <v>38</v>
      </c>
      <c r="E51" s="21" t="s">
        <v>243</v>
      </c>
      <c r="F51" s="21" t="s">
        <v>128</v>
      </c>
      <c r="G51" s="21" t="s">
        <v>74</v>
      </c>
      <c r="H51" s="21" t="s">
        <v>244</v>
      </c>
      <c r="I51" s="21" t="s">
        <v>250</v>
      </c>
      <c r="J51" s="21" t="s">
        <v>29</v>
      </c>
      <c r="K51" s="29">
        <v>1218.21</v>
      </c>
      <c r="L51" s="30" t="s">
        <v>132</v>
      </c>
      <c r="M51" s="5" t="s">
        <v>77</v>
      </c>
      <c r="N51" s="6">
        <v>60950</v>
      </c>
      <c r="O51" s="6">
        <f>N51*20%</f>
        <v>12190</v>
      </c>
      <c r="P51" s="83">
        <v>43747</v>
      </c>
      <c r="Q51" s="86">
        <v>0.4375</v>
      </c>
    </row>
    <row r="52" spans="1:17" x14ac:dyDescent="0.25">
      <c r="A52" s="4">
        <v>50</v>
      </c>
      <c r="B52" s="21" t="s">
        <v>252</v>
      </c>
      <c r="C52" s="4" t="s">
        <v>39</v>
      </c>
      <c r="D52" s="4" t="s">
        <v>38</v>
      </c>
      <c r="E52" s="21" t="s">
        <v>243</v>
      </c>
      <c r="F52" s="21" t="s">
        <v>128</v>
      </c>
      <c r="G52" s="21" t="s">
        <v>74</v>
      </c>
      <c r="H52" s="21" t="s">
        <v>244</v>
      </c>
      <c r="I52" s="21" t="s">
        <v>253</v>
      </c>
      <c r="J52" s="21" t="s">
        <v>131</v>
      </c>
      <c r="K52" s="29">
        <v>584.71</v>
      </c>
      <c r="L52" s="30" t="s">
        <v>132</v>
      </c>
      <c r="M52" s="5" t="s">
        <v>77</v>
      </c>
      <c r="N52" s="6">
        <v>29250</v>
      </c>
      <c r="O52" s="6">
        <f>N52*30%</f>
        <v>8775</v>
      </c>
      <c r="P52" s="83">
        <v>43747</v>
      </c>
      <c r="Q52" s="86">
        <v>0.44791666666666669</v>
      </c>
    </row>
    <row r="53" spans="1:17" x14ac:dyDescent="0.25">
      <c r="A53" s="4">
        <v>51</v>
      </c>
      <c r="B53" s="21" t="s">
        <v>254</v>
      </c>
      <c r="C53" s="4" t="s">
        <v>39</v>
      </c>
      <c r="D53" s="4" t="s">
        <v>38</v>
      </c>
      <c r="E53" s="21" t="s">
        <v>243</v>
      </c>
      <c r="F53" s="21" t="s">
        <v>128</v>
      </c>
      <c r="G53" s="21" t="s">
        <v>74</v>
      </c>
      <c r="H53" s="21" t="s">
        <v>244</v>
      </c>
      <c r="I53" s="21" t="s">
        <v>253</v>
      </c>
      <c r="J53" s="21" t="s">
        <v>29</v>
      </c>
      <c r="K53" s="29">
        <v>547.07000000000005</v>
      </c>
      <c r="L53" s="30" t="s">
        <v>132</v>
      </c>
      <c r="M53" s="5" t="s">
        <v>77</v>
      </c>
      <c r="N53" s="6">
        <v>27400</v>
      </c>
      <c r="O53" s="6">
        <f>N53*30%</f>
        <v>8220</v>
      </c>
      <c r="P53" s="83">
        <v>43747</v>
      </c>
      <c r="Q53" s="86">
        <v>0.45833333333333331</v>
      </c>
    </row>
    <row r="54" spans="1:17" ht="31.5" x14ac:dyDescent="0.25">
      <c r="A54" s="4">
        <v>52</v>
      </c>
      <c r="B54" s="21" t="s">
        <v>255</v>
      </c>
      <c r="C54" s="4" t="s">
        <v>39</v>
      </c>
      <c r="D54" s="4" t="s">
        <v>38</v>
      </c>
      <c r="E54" s="21" t="s">
        <v>243</v>
      </c>
      <c r="F54" s="21" t="s">
        <v>128</v>
      </c>
      <c r="G54" s="21" t="s">
        <v>27</v>
      </c>
      <c r="H54" s="21" t="s">
        <v>256</v>
      </c>
      <c r="I54" s="21" t="s">
        <v>128</v>
      </c>
      <c r="J54" s="21" t="s">
        <v>257</v>
      </c>
      <c r="K54" s="29">
        <v>272.61</v>
      </c>
      <c r="L54" s="30" t="s">
        <v>132</v>
      </c>
      <c r="M54" s="5" t="s">
        <v>173</v>
      </c>
      <c r="N54" s="6">
        <v>13650</v>
      </c>
      <c r="O54" s="6">
        <f>N54*30%</f>
        <v>4095</v>
      </c>
      <c r="P54" s="83">
        <v>43747</v>
      </c>
      <c r="Q54" s="86">
        <v>0.46875</v>
      </c>
    </row>
    <row r="55" spans="1:17" x14ac:dyDescent="0.25">
      <c r="A55" s="4">
        <v>53</v>
      </c>
      <c r="B55" s="21">
        <v>42030103197</v>
      </c>
      <c r="C55" s="4" t="s">
        <v>39</v>
      </c>
      <c r="D55" s="4" t="s">
        <v>38</v>
      </c>
      <c r="E55" s="21" t="s">
        <v>243</v>
      </c>
      <c r="F55" s="21" t="s">
        <v>258</v>
      </c>
      <c r="G55" s="21" t="s">
        <v>26</v>
      </c>
      <c r="H55" s="21">
        <v>14</v>
      </c>
      <c r="I55" s="21"/>
      <c r="J55" s="21">
        <v>980</v>
      </c>
      <c r="K55" s="29">
        <v>12200</v>
      </c>
      <c r="L55" s="30" t="s">
        <v>132</v>
      </c>
      <c r="M55" s="5" t="s">
        <v>77</v>
      </c>
      <c r="N55" s="6">
        <v>72500</v>
      </c>
      <c r="O55" s="6">
        <f>N55*20%</f>
        <v>14500</v>
      </c>
      <c r="P55" s="83">
        <v>43747</v>
      </c>
      <c r="Q55" s="86">
        <v>0.47916666666666669</v>
      </c>
    </row>
    <row r="56" spans="1:17" x14ac:dyDescent="0.25">
      <c r="A56" s="4">
        <v>54</v>
      </c>
      <c r="B56" s="21">
        <v>42030110264</v>
      </c>
      <c r="C56" s="4" t="s">
        <v>39</v>
      </c>
      <c r="D56" s="4" t="s">
        <v>38</v>
      </c>
      <c r="E56" s="21" t="s">
        <v>243</v>
      </c>
      <c r="F56" s="21"/>
      <c r="G56" s="21" t="s">
        <v>27</v>
      </c>
      <c r="H56" s="21">
        <v>5</v>
      </c>
      <c r="I56" s="21"/>
      <c r="J56" s="21">
        <v>1769</v>
      </c>
      <c r="K56" s="29">
        <v>216</v>
      </c>
      <c r="L56" s="30" t="s">
        <v>132</v>
      </c>
      <c r="M56" s="5" t="s">
        <v>77</v>
      </c>
      <c r="N56" s="6">
        <v>10800</v>
      </c>
      <c r="O56" s="6">
        <f>N56*30%</f>
        <v>3240</v>
      </c>
      <c r="P56" s="83">
        <v>43747</v>
      </c>
      <c r="Q56" s="86">
        <v>0.48958333333333331</v>
      </c>
    </row>
    <row r="57" spans="1:17" ht="31.5" x14ac:dyDescent="0.25">
      <c r="A57" s="4">
        <v>55</v>
      </c>
      <c r="B57" s="21" t="s">
        <v>259</v>
      </c>
      <c r="C57" s="4" t="s">
        <v>39</v>
      </c>
      <c r="D57" s="4" t="s">
        <v>38</v>
      </c>
      <c r="E57" s="21" t="s">
        <v>243</v>
      </c>
      <c r="F57" s="21" t="s">
        <v>128</v>
      </c>
      <c r="G57" s="21" t="s">
        <v>27</v>
      </c>
      <c r="H57" s="21" t="s">
        <v>260</v>
      </c>
      <c r="I57" s="21" t="s">
        <v>128</v>
      </c>
      <c r="J57" s="21">
        <v>1775</v>
      </c>
      <c r="K57" s="29">
        <v>472.11</v>
      </c>
      <c r="L57" s="30" t="s">
        <v>132</v>
      </c>
      <c r="M57" s="5" t="s">
        <v>173</v>
      </c>
      <c r="N57" s="6">
        <v>23650</v>
      </c>
      <c r="O57" s="6">
        <f>N57*30%</f>
        <v>7095</v>
      </c>
      <c r="P57" s="83">
        <v>43747</v>
      </c>
      <c r="Q57" s="86">
        <v>0.5</v>
      </c>
    </row>
    <row r="58" spans="1:17" ht="24" customHeight="1" x14ac:dyDescent="0.25">
      <c r="A58" s="4">
        <v>56</v>
      </c>
      <c r="B58" s="21">
        <v>42030110263</v>
      </c>
      <c r="C58" s="4" t="s">
        <v>39</v>
      </c>
      <c r="D58" s="4" t="s">
        <v>38</v>
      </c>
      <c r="E58" s="21" t="s">
        <v>243</v>
      </c>
      <c r="F58" s="21"/>
      <c r="G58" s="21" t="s">
        <v>74</v>
      </c>
      <c r="H58" s="21" t="s">
        <v>261</v>
      </c>
      <c r="I58" s="21"/>
      <c r="J58" s="21">
        <v>1768</v>
      </c>
      <c r="K58" s="29">
        <v>142.82</v>
      </c>
      <c r="L58" s="30" t="s">
        <v>132</v>
      </c>
      <c r="M58" s="5" t="s">
        <v>77</v>
      </c>
      <c r="N58" s="6">
        <v>7150</v>
      </c>
      <c r="O58" s="6">
        <f>N58*30%</f>
        <v>2145</v>
      </c>
      <c r="P58" s="83">
        <v>43747</v>
      </c>
      <c r="Q58" s="86">
        <v>0.58333333333333337</v>
      </c>
    </row>
    <row r="59" spans="1:17" ht="31.5" x14ac:dyDescent="0.25">
      <c r="A59" s="4">
        <v>57</v>
      </c>
      <c r="B59" s="21">
        <v>42030110407</v>
      </c>
      <c r="C59" s="4" t="s">
        <v>39</v>
      </c>
      <c r="D59" s="4" t="s">
        <v>38</v>
      </c>
      <c r="E59" s="21" t="s">
        <v>243</v>
      </c>
      <c r="F59" s="21"/>
      <c r="G59" s="21" t="s">
        <v>74</v>
      </c>
      <c r="H59" s="21">
        <v>4</v>
      </c>
      <c r="I59" s="21"/>
      <c r="J59" s="21">
        <v>1776</v>
      </c>
      <c r="K59" s="29">
        <v>490.37</v>
      </c>
      <c r="L59" s="30" t="s">
        <v>132</v>
      </c>
      <c r="M59" s="5" t="s">
        <v>173</v>
      </c>
      <c r="N59" s="6">
        <v>24500</v>
      </c>
      <c r="O59" s="6">
        <f>N59*30%</f>
        <v>7350</v>
      </c>
      <c r="P59" s="83">
        <v>43747</v>
      </c>
      <c r="Q59" s="86">
        <v>0.59375</v>
      </c>
    </row>
    <row r="60" spans="1:17" ht="31.5" x14ac:dyDescent="0.25">
      <c r="A60" s="4">
        <v>58</v>
      </c>
      <c r="B60" s="21">
        <v>42030110792</v>
      </c>
      <c r="C60" s="4" t="s">
        <v>39</v>
      </c>
      <c r="D60" s="4" t="s">
        <v>38</v>
      </c>
      <c r="E60" s="21" t="s">
        <v>243</v>
      </c>
      <c r="F60" s="21"/>
      <c r="G60" s="21" t="s">
        <v>27</v>
      </c>
      <c r="H60" s="21" t="s">
        <v>262</v>
      </c>
      <c r="I60" s="21"/>
      <c r="J60" s="21">
        <v>1793</v>
      </c>
      <c r="K60" s="29">
        <v>372.65</v>
      </c>
      <c r="L60" s="30" t="s">
        <v>132</v>
      </c>
      <c r="M60" s="5" t="s">
        <v>263</v>
      </c>
      <c r="N60" s="6">
        <v>67050</v>
      </c>
      <c r="O60" s="6">
        <f>N60*20%</f>
        <v>13410</v>
      </c>
      <c r="P60" s="83">
        <v>43747</v>
      </c>
      <c r="Q60" s="86">
        <v>0.60416666666666663</v>
      </c>
    </row>
    <row r="61" spans="1:17" ht="31.5" x14ac:dyDescent="0.25">
      <c r="A61" s="4">
        <v>59</v>
      </c>
      <c r="B61" s="21" t="s">
        <v>264</v>
      </c>
      <c r="C61" s="4" t="s">
        <v>39</v>
      </c>
      <c r="D61" s="4" t="s">
        <v>38</v>
      </c>
      <c r="E61" s="21" t="s">
        <v>265</v>
      </c>
      <c r="F61" s="21" t="s">
        <v>128</v>
      </c>
      <c r="G61" s="21" t="s">
        <v>142</v>
      </c>
      <c r="H61" s="21" t="s">
        <v>266</v>
      </c>
      <c r="I61" s="21" t="s">
        <v>267</v>
      </c>
      <c r="J61" s="21" t="s">
        <v>268</v>
      </c>
      <c r="K61" s="29">
        <v>3075</v>
      </c>
      <c r="L61" s="31" t="s">
        <v>269</v>
      </c>
      <c r="M61" s="5" t="s">
        <v>304</v>
      </c>
      <c r="N61" s="6">
        <v>350000</v>
      </c>
      <c r="O61" s="6">
        <f>N61*20%</f>
        <v>70000</v>
      </c>
      <c r="P61" s="83">
        <v>43747</v>
      </c>
      <c r="Q61" s="86">
        <v>0.61458333333333337</v>
      </c>
    </row>
    <row r="62" spans="1:17" x14ac:dyDescent="0.25">
      <c r="A62" s="4">
        <v>60</v>
      </c>
      <c r="B62" s="21">
        <v>42030105890</v>
      </c>
      <c r="C62" s="4" t="s">
        <v>39</v>
      </c>
      <c r="D62" s="4" t="s">
        <v>38</v>
      </c>
      <c r="E62" s="21" t="s">
        <v>270</v>
      </c>
      <c r="F62" s="21" t="s">
        <v>271</v>
      </c>
      <c r="G62" s="21" t="s">
        <v>74</v>
      </c>
      <c r="H62" s="21" t="s">
        <v>272</v>
      </c>
      <c r="I62" s="21">
        <v>142</v>
      </c>
      <c r="J62" s="21">
        <v>309</v>
      </c>
      <c r="K62" s="29">
        <v>3400</v>
      </c>
      <c r="L62" s="30" t="s">
        <v>132</v>
      </c>
      <c r="M62" s="5" t="s">
        <v>77</v>
      </c>
      <c r="N62" s="6">
        <v>10000</v>
      </c>
      <c r="O62" s="6">
        <f>N62*30%</f>
        <v>3000</v>
      </c>
      <c r="P62" s="83">
        <v>43747</v>
      </c>
      <c r="Q62" s="86">
        <v>0.625</v>
      </c>
    </row>
    <row r="63" spans="1:17" x14ac:dyDescent="0.25">
      <c r="A63" s="4">
        <v>61</v>
      </c>
      <c r="B63" s="21">
        <v>42030106394</v>
      </c>
      <c r="C63" s="4" t="s">
        <v>39</v>
      </c>
      <c r="D63" s="4" t="s">
        <v>38</v>
      </c>
      <c r="E63" s="21" t="s">
        <v>270</v>
      </c>
      <c r="F63" s="21" t="s">
        <v>273</v>
      </c>
      <c r="G63" s="21" t="s">
        <v>74</v>
      </c>
      <c r="H63" s="21" t="s">
        <v>272</v>
      </c>
      <c r="I63" s="21">
        <v>142</v>
      </c>
      <c r="J63" s="21">
        <v>110</v>
      </c>
      <c r="K63" s="29">
        <v>32835</v>
      </c>
      <c r="L63" s="30" t="s">
        <v>132</v>
      </c>
      <c r="M63" s="5" t="s">
        <v>77</v>
      </c>
      <c r="N63" s="6">
        <v>65670</v>
      </c>
      <c r="O63" s="6">
        <f>N63*20%</f>
        <v>13134</v>
      </c>
      <c r="P63" s="83">
        <v>43747</v>
      </c>
      <c r="Q63" s="86">
        <v>0.64583333333333337</v>
      </c>
    </row>
    <row r="64" spans="1:17" ht="31.5" x14ac:dyDescent="0.25">
      <c r="A64" s="4">
        <v>62</v>
      </c>
      <c r="B64" s="21" t="s">
        <v>274</v>
      </c>
      <c r="C64" s="4" t="s">
        <v>39</v>
      </c>
      <c r="D64" s="4" t="s">
        <v>38</v>
      </c>
      <c r="E64" s="21" t="s">
        <v>275</v>
      </c>
      <c r="F64" s="21" t="s">
        <v>276</v>
      </c>
      <c r="G64" s="21" t="s">
        <v>74</v>
      </c>
      <c r="H64" s="21" t="s">
        <v>277</v>
      </c>
      <c r="I64" s="21" t="s">
        <v>278</v>
      </c>
      <c r="J64" s="21" t="s">
        <v>279</v>
      </c>
      <c r="K64" s="29">
        <v>3814</v>
      </c>
      <c r="L64" s="30" t="s">
        <v>132</v>
      </c>
      <c r="M64" s="5" t="s">
        <v>305</v>
      </c>
      <c r="N64" s="6">
        <v>450000</v>
      </c>
      <c r="O64" s="6">
        <f>N64*20%</f>
        <v>90000</v>
      </c>
      <c r="P64" s="83">
        <v>43747</v>
      </c>
      <c r="Q64" s="86">
        <v>0.65625</v>
      </c>
    </row>
    <row r="65" spans="1:17" ht="30" customHeight="1" x14ac:dyDescent="0.25">
      <c r="A65" s="4">
        <v>63</v>
      </c>
      <c r="B65" s="21" t="s">
        <v>280</v>
      </c>
      <c r="C65" s="4" t="s">
        <v>39</v>
      </c>
      <c r="D65" s="4" t="s">
        <v>38</v>
      </c>
      <c r="E65" s="21" t="s">
        <v>281</v>
      </c>
      <c r="F65" s="21" t="s">
        <v>226</v>
      </c>
      <c r="G65" s="21" t="s">
        <v>27</v>
      </c>
      <c r="H65" s="21" t="s">
        <v>282</v>
      </c>
      <c r="I65" s="21" t="s">
        <v>283</v>
      </c>
      <c r="J65" s="21" t="s">
        <v>36</v>
      </c>
      <c r="K65" s="29">
        <v>674</v>
      </c>
      <c r="L65" s="30" t="s">
        <v>132</v>
      </c>
      <c r="M65" s="5" t="s">
        <v>302</v>
      </c>
      <c r="N65" s="6">
        <v>270000</v>
      </c>
      <c r="O65" s="6">
        <f>N65*20%</f>
        <v>54000</v>
      </c>
      <c r="P65" s="83">
        <v>43747</v>
      </c>
      <c r="Q65" s="86">
        <v>0.66666666666666663</v>
      </c>
    </row>
    <row r="66" spans="1:17" ht="30" customHeight="1" x14ac:dyDescent="0.25">
      <c r="A66" s="4">
        <v>64</v>
      </c>
      <c r="B66" s="21" t="s">
        <v>284</v>
      </c>
      <c r="C66" s="4" t="s">
        <v>39</v>
      </c>
      <c r="D66" s="4" t="s">
        <v>38</v>
      </c>
      <c r="E66" s="21" t="s">
        <v>281</v>
      </c>
      <c r="F66" s="21" t="s">
        <v>128</v>
      </c>
      <c r="G66" s="21" t="s">
        <v>27</v>
      </c>
      <c r="H66" s="21" t="s">
        <v>282</v>
      </c>
      <c r="I66" s="21" t="s">
        <v>285</v>
      </c>
      <c r="J66" s="21" t="s">
        <v>29</v>
      </c>
      <c r="K66" s="29">
        <v>741</v>
      </c>
      <c r="L66" s="30" t="s">
        <v>132</v>
      </c>
      <c r="M66" s="5" t="s">
        <v>302</v>
      </c>
      <c r="N66" s="6">
        <v>320000</v>
      </c>
      <c r="O66" s="6">
        <f>N66*20%</f>
        <v>64000</v>
      </c>
      <c r="P66" s="83">
        <v>43748</v>
      </c>
      <c r="Q66" s="86">
        <v>0.375</v>
      </c>
    </row>
    <row r="67" spans="1:17" ht="30" customHeight="1" x14ac:dyDescent="0.25">
      <c r="A67" s="4">
        <v>65</v>
      </c>
      <c r="B67" s="21">
        <v>42030110522</v>
      </c>
      <c r="C67" s="4" t="s">
        <v>39</v>
      </c>
      <c r="D67" s="4" t="s">
        <v>38</v>
      </c>
      <c r="E67" s="21" t="s">
        <v>286</v>
      </c>
      <c r="F67" s="21"/>
      <c r="G67" s="21" t="s">
        <v>27</v>
      </c>
      <c r="H67" s="21">
        <v>2</v>
      </c>
      <c r="I67" s="21"/>
      <c r="J67" s="21">
        <v>2161</v>
      </c>
      <c r="K67" s="29">
        <v>584.12</v>
      </c>
      <c r="L67" s="30" t="s">
        <v>132</v>
      </c>
      <c r="M67" s="5" t="s">
        <v>77</v>
      </c>
      <c r="N67" s="6">
        <v>29250</v>
      </c>
      <c r="O67" s="6">
        <f>N67*30%</f>
        <v>8775</v>
      </c>
      <c r="P67" s="83">
        <v>43748</v>
      </c>
      <c r="Q67" s="86">
        <v>0.38541666666666669</v>
      </c>
    </row>
    <row r="68" spans="1:17" ht="30" customHeight="1" x14ac:dyDescent="0.25">
      <c r="A68" s="4">
        <v>66</v>
      </c>
      <c r="B68" s="21" t="s">
        <v>287</v>
      </c>
      <c r="C68" s="4" t="s">
        <v>39</v>
      </c>
      <c r="D68" s="4" t="s">
        <v>38</v>
      </c>
      <c r="E68" s="21" t="s">
        <v>288</v>
      </c>
      <c r="F68" s="21" t="s">
        <v>226</v>
      </c>
      <c r="G68" s="21" t="s">
        <v>27</v>
      </c>
      <c r="H68" s="21" t="s">
        <v>289</v>
      </c>
      <c r="I68" s="21" t="s">
        <v>290</v>
      </c>
      <c r="J68" s="21" t="s">
        <v>131</v>
      </c>
      <c r="K68" s="29">
        <v>529.85</v>
      </c>
      <c r="L68" s="30" t="s">
        <v>132</v>
      </c>
      <c r="M68" s="5" t="s">
        <v>298</v>
      </c>
      <c r="N68" s="6">
        <v>47700</v>
      </c>
      <c r="O68" s="6">
        <f>N68*30%</f>
        <v>14310</v>
      </c>
      <c r="P68" s="83">
        <v>43748</v>
      </c>
      <c r="Q68" s="86">
        <v>0.39583333333333331</v>
      </c>
    </row>
    <row r="69" spans="1:17" ht="30" customHeight="1" x14ac:dyDescent="0.25">
      <c r="A69" s="4">
        <v>67</v>
      </c>
      <c r="B69" s="21" t="s">
        <v>291</v>
      </c>
      <c r="C69" s="4" t="s">
        <v>39</v>
      </c>
      <c r="D69" s="4" t="s">
        <v>38</v>
      </c>
      <c r="E69" s="21" t="s">
        <v>288</v>
      </c>
      <c r="F69" s="21" t="s">
        <v>226</v>
      </c>
      <c r="G69" s="21" t="s">
        <v>27</v>
      </c>
      <c r="H69" s="21" t="s">
        <v>289</v>
      </c>
      <c r="I69" s="21" t="s">
        <v>292</v>
      </c>
      <c r="J69" s="21" t="s">
        <v>293</v>
      </c>
      <c r="K69" s="29">
        <v>495.33</v>
      </c>
      <c r="L69" s="30" t="s">
        <v>132</v>
      </c>
      <c r="M69" s="5" t="s">
        <v>302</v>
      </c>
      <c r="N69" s="6">
        <v>44600</v>
      </c>
      <c r="O69" s="6">
        <f>N69*30%</f>
        <v>13380</v>
      </c>
      <c r="P69" s="83">
        <v>43748</v>
      </c>
      <c r="Q69" s="86">
        <v>0.40625</v>
      </c>
    </row>
    <row r="70" spans="1:17" ht="30" customHeight="1" x14ac:dyDescent="0.25">
      <c r="A70" s="4">
        <v>68</v>
      </c>
      <c r="B70" s="21" t="s">
        <v>294</v>
      </c>
      <c r="C70" s="4" t="s">
        <v>39</v>
      </c>
      <c r="D70" s="4" t="s">
        <v>38</v>
      </c>
      <c r="E70" s="21" t="s">
        <v>288</v>
      </c>
      <c r="F70" s="21" t="s">
        <v>226</v>
      </c>
      <c r="G70" s="21" t="s">
        <v>27</v>
      </c>
      <c r="H70" s="21" t="s">
        <v>289</v>
      </c>
      <c r="I70" s="21" t="s">
        <v>295</v>
      </c>
      <c r="J70" s="21" t="s">
        <v>36</v>
      </c>
      <c r="K70" s="29">
        <v>304.92</v>
      </c>
      <c r="L70" s="30" t="s">
        <v>132</v>
      </c>
      <c r="M70" s="5" t="s">
        <v>302</v>
      </c>
      <c r="N70" s="7">
        <v>27500</v>
      </c>
      <c r="O70" s="6">
        <f>N70*30%</f>
        <v>8250</v>
      </c>
      <c r="P70" s="83">
        <v>43748</v>
      </c>
      <c r="Q70" s="86">
        <v>0.41666666666666669</v>
      </c>
    </row>
    <row r="71" spans="1:17" ht="30" customHeight="1" x14ac:dyDescent="0.25">
      <c r="A71" s="4">
        <v>69</v>
      </c>
      <c r="B71" s="21" t="s">
        <v>296</v>
      </c>
      <c r="C71" s="4" t="s">
        <v>39</v>
      </c>
      <c r="D71" s="4" t="s">
        <v>38</v>
      </c>
      <c r="E71" s="21" t="s">
        <v>288</v>
      </c>
      <c r="F71" s="21" t="s">
        <v>226</v>
      </c>
      <c r="G71" s="21" t="s">
        <v>27</v>
      </c>
      <c r="H71" s="21" t="s">
        <v>289</v>
      </c>
      <c r="I71" s="21" t="s">
        <v>297</v>
      </c>
      <c r="J71" s="21" t="s">
        <v>131</v>
      </c>
      <c r="K71" s="29">
        <v>499.86</v>
      </c>
      <c r="L71" s="30" t="s">
        <v>132</v>
      </c>
      <c r="M71" s="5" t="s">
        <v>302</v>
      </c>
      <c r="N71" s="7">
        <v>45000</v>
      </c>
      <c r="O71" s="7">
        <f>N71*30%</f>
        <v>13500</v>
      </c>
      <c r="P71" s="83">
        <v>43748</v>
      </c>
      <c r="Q71" s="86">
        <v>0.42708333333333331</v>
      </c>
    </row>
    <row r="72" spans="1:17" ht="30" customHeight="1" x14ac:dyDescent="0.25">
      <c r="A72" s="4">
        <v>70</v>
      </c>
      <c r="B72" s="4">
        <v>42020110695</v>
      </c>
      <c r="C72" s="4" t="s">
        <v>39</v>
      </c>
      <c r="D72" s="4" t="s">
        <v>60</v>
      </c>
      <c r="E72" s="4" t="s">
        <v>62</v>
      </c>
      <c r="F72" s="8" t="s">
        <v>1</v>
      </c>
      <c r="G72" s="4" t="s">
        <v>27</v>
      </c>
      <c r="H72" s="4" t="s">
        <v>4</v>
      </c>
      <c r="I72" s="4">
        <v>148</v>
      </c>
      <c r="J72" s="4">
        <v>10</v>
      </c>
      <c r="K72" s="6">
        <v>1400</v>
      </c>
      <c r="L72" s="4" t="s">
        <v>40</v>
      </c>
      <c r="M72" s="5" t="s">
        <v>660</v>
      </c>
      <c r="N72" s="6">
        <v>84000</v>
      </c>
      <c r="O72" s="6">
        <f>N72*0.2</f>
        <v>16800</v>
      </c>
      <c r="P72" s="83">
        <v>43748</v>
      </c>
      <c r="Q72" s="86">
        <v>0.4375</v>
      </c>
    </row>
    <row r="73" spans="1:17" ht="30" customHeight="1" x14ac:dyDescent="0.25">
      <c r="A73" s="4">
        <v>71</v>
      </c>
      <c r="B73" s="4">
        <v>42020110742</v>
      </c>
      <c r="C73" s="4" t="s">
        <v>39</v>
      </c>
      <c r="D73" s="4" t="s">
        <v>60</v>
      </c>
      <c r="E73" s="4" t="s">
        <v>62</v>
      </c>
      <c r="F73" s="8" t="s">
        <v>1</v>
      </c>
      <c r="G73" s="4" t="s">
        <v>27</v>
      </c>
      <c r="H73" s="4" t="s">
        <v>4</v>
      </c>
      <c r="I73" s="4">
        <v>153</v>
      </c>
      <c r="J73" s="4">
        <v>9</v>
      </c>
      <c r="K73" s="6">
        <v>1349.99</v>
      </c>
      <c r="L73" s="4" t="s">
        <v>40</v>
      </c>
      <c r="M73" s="5" t="s">
        <v>307</v>
      </c>
      <c r="N73" s="6">
        <v>77000</v>
      </c>
      <c r="O73" s="6">
        <f>N73*0.2</f>
        <v>15400</v>
      </c>
      <c r="P73" s="83">
        <v>43748</v>
      </c>
      <c r="Q73" s="86">
        <v>0.44791666666666669</v>
      </c>
    </row>
    <row r="74" spans="1:17" ht="30" customHeight="1" x14ac:dyDescent="0.25">
      <c r="A74" s="4">
        <v>72</v>
      </c>
      <c r="B74" s="4">
        <v>42020109406</v>
      </c>
      <c r="C74" s="4" t="s">
        <v>39</v>
      </c>
      <c r="D74" s="4" t="s">
        <v>60</v>
      </c>
      <c r="E74" s="4" t="s">
        <v>64</v>
      </c>
      <c r="F74" s="8" t="s">
        <v>28</v>
      </c>
      <c r="G74" s="4" t="s">
        <v>27</v>
      </c>
      <c r="H74" s="4" t="s">
        <v>308</v>
      </c>
      <c r="I74" s="4">
        <v>201</v>
      </c>
      <c r="J74" s="4">
        <v>1</v>
      </c>
      <c r="K74" s="6">
        <v>400.66</v>
      </c>
      <c r="L74" s="4" t="s">
        <v>40</v>
      </c>
      <c r="M74" s="5" t="s">
        <v>309</v>
      </c>
      <c r="N74" s="6">
        <v>5700</v>
      </c>
      <c r="O74" s="6">
        <f t="shared" ref="O74:O86" si="3">N74*0.3</f>
        <v>1710</v>
      </c>
      <c r="P74" s="83">
        <v>43748</v>
      </c>
      <c r="Q74" s="86">
        <v>0.45833333333333331</v>
      </c>
    </row>
    <row r="75" spans="1:17" ht="30" customHeight="1" x14ac:dyDescent="0.25">
      <c r="A75" s="4">
        <v>73</v>
      </c>
      <c r="B75" s="4">
        <v>42020108591</v>
      </c>
      <c r="C75" s="4" t="s">
        <v>39</v>
      </c>
      <c r="D75" s="4" t="s">
        <v>60</v>
      </c>
      <c r="E75" s="4" t="s">
        <v>63</v>
      </c>
      <c r="F75" s="8" t="s">
        <v>71</v>
      </c>
      <c r="G75" s="4" t="s">
        <v>310</v>
      </c>
      <c r="H75" s="4" t="s">
        <v>3</v>
      </c>
      <c r="I75" s="4">
        <v>102</v>
      </c>
      <c r="J75" s="4">
        <v>312</v>
      </c>
      <c r="K75" s="6">
        <v>4033.56</v>
      </c>
      <c r="L75" s="4" t="s">
        <v>40</v>
      </c>
      <c r="M75" s="5" t="s">
        <v>307</v>
      </c>
      <c r="N75" s="6">
        <v>20200</v>
      </c>
      <c r="O75" s="6">
        <f t="shared" si="3"/>
        <v>6060</v>
      </c>
      <c r="P75" s="83">
        <v>43748</v>
      </c>
      <c r="Q75" s="86">
        <v>0.46875</v>
      </c>
    </row>
    <row r="76" spans="1:17" ht="30" customHeight="1" x14ac:dyDescent="0.25">
      <c r="A76" s="4">
        <v>74</v>
      </c>
      <c r="B76" s="4">
        <v>42020108592</v>
      </c>
      <c r="C76" s="4" t="s">
        <v>39</v>
      </c>
      <c r="D76" s="4" t="s">
        <v>60</v>
      </c>
      <c r="E76" s="4" t="s">
        <v>63</v>
      </c>
      <c r="F76" s="8" t="s">
        <v>71</v>
      </c>
      <c r="G76" s="4" t="s">
        <v>310</v>
      </c>
      <c r="H76" s="4" t="s">
        <v>3</v>
      </c>
      <c r="I76" s="4">
        <v>102</v>
      </c>
      <c r="J76" s="4">
        <v>327</v>
      </c>
      <c r="K76" s="6">
        <v>3401.95</v>
      </c>
      <c r="L76" s="4" t="s">
        <v>40</v>
      </c>
      <c r="M76" s="5" t="s">
        <v>307</v>
      </c>
      <c r="N76" s="6">
        <v>17100</v>
      </c>
      <c r="O76" s="6">
        <f t="shared" si="3"/>
        <v>5130</v>
      </c>
      <c r="P76" s="83">
        <v>43748</v>
      </c>
      <c r="Q76" s="86">
        <v>0.47916666666666669</v>
      </c>
    </row>
    <row r="77" spans="1:17" ht="30" customHeight="1" x14ac:dyDescent="0.25">
      <c r="A77" s="4">
        <v>75</v>
      </c>
      <c r="B77" s="4">
        <v>42020108593</v>
      </c>
      <c r="C77" s="4" t="s">
        <v>39</v>
      </c>
      <c r="D77" s="4" t="s">
        <v>60</v>
      </c>
      <c r="E77" s="4" t="s">
        <v>63</v>
      </c>
      <c r="F77" s="8" t="s">
        <v>71</v>
      </c>
      <c r="G77" s="4" t="s">
        <v>310</v>
      </c>
      <c r="H77" s="4" t="s">
        <v>3</v>
      </c>
      <c r="I77" s="4">
        <v>102</v>
      </c>
      <c r="J77" s="4">
        <v>328</v>
      </c>
      <c r="K77" s="6">
        <v>2457.0100000000002</v>
      </c>
      <c r="L77" s="4" t="s">
        <v>40</v>
      </c>
      <c r="M77" s="5" t="s">
        <v>307</v>
      </c>
      <c r="N77" s="6">
        <v>12500</v>
      </c>
      <c r="O77" s="6">
        <f t="shared" si="3"/>
        <v>3750</v>
      </c>
      <c r="P77" s="83">
        <v>43748</v>
      </c>
      <c r="Q77" s="86">
        <v>0.48958333333333331</v>
      </c>
    </row>
    <row r="78" spans="1:17" ht="30" customHeight="1" x14ac:dyDescent="0.25">
      <c r="A78" s="4">
        <v>76</v>
      </c>
      <c r="B78" s="4">
        <v>42020107858</v>
      </c>
      <c r="C78" s="4" t="s">
        <v>39</v>
      </c>
      <c r="D78" s="4" t="s">
        <v>60</v>
      </c>
      <c r="E78" s="4" t="s">
        <v>311</v>
      </c>
      <c r="F78" s="8" t="s">
        <v>28</v>
      </c>
      <c r="G78" s="4" t="s">
        <v>310</v>
      </c>
      <c r="H78" s="4" t="s">
        <v>312</v>
      </c>
      <c r="I78" s="4">
        <v>123</v>
      </c>
      <c r="J78" s="4">
        <v>16</v>
      </c>
      <c r="K78" s="6">
        <v>288.99</v>
      </c>
      <c r="L78" s="4" t="s">
        <v>40</v>
      </c>
      <c r="M78" s="5" t="s">
        <v>309</v>
      </c>
      <c r="N78" s="6">
        <v>4500</v>
      </c>
      <c r="O78" s="6">
        <f t="shared" si="3"/>
        <v>1350</v>
      </c>
      <c r="P78" s="83">
        <v>43748</v>
      </c>
      <c r="Q78" s="86">
        <v>0.5</v>
      </c>
    </row>
    <row r="79" spans="1:17" ht="30" customHeight="1" x14ac:dyDescent="0.25">
      <c r="A79" s="4">
        <v>77</v>
      </c>
      <c r="B79" s="4">
        <v>42020107887</v>
      </c>
      <c r="C79" s="4" t="s">
        <v>39</v>
      </c>
      <c r="D79" s="4" t="s">
        <v>60</v>
      </c>
      <c r="E79" s="4" t="s">
        <v>311</v>
      </c>
      <c r="F79" s="8" t="s">
        <v>313</v>
      </c>
      <c r="G79" s="4" t="s">
        <v>26</v>
      </c>
      <c r="H79" s="4" t="s">
        <v>314</v>
      </c>
      <c r="I79" s="4">
        <v>194</v>
      </c>
      <c r="J79" s="4">
        <v>2</v>
      </c>
      <c r="K79" s="6">
        <v>1932.72</v>
      </c>
      <c r="L79" s="4" t="s">
        <v>40</v>
      </c>
      <c r="M79" s="5" t="s">
        <v>315</v>
      </c>
      <c r="N79" s="6">
        <v>9700</v>
      </c>
      <c r="O79" s="6">
        <f t="shared" si="3"/>
        <v>2910</v>
      </c>
      <c r="P79" s="83">
        <v>43748</v>
      </c>
      <c r="Q79" s="86">
        <v>0.58333333333333337</v>
      </c>
    </row>
    <row r="80" spans="1:17" ht="30" customHeight="1" x14ac:dyDescent="0.25">
      <c r="A80" s="4">
        <v>78</v>
      </c>
      <c r="B80" s="4">
        <v>42020108019</v>
      </c>
      <c r="C80" s="4" t="s">
        <v>39</v>
      </c>
      <c r="D80" s="4" t="s">
        <v>60</v>
      </c>
      <c r="E80" s="4" t="s">
        <v>65</v>
      </c>
      <c r="F80" s="8" t="s">
        <v>316</v>
      </c>
      <c r="G80" s="4" t="s">
        <v>310</v>
      </c>
      <c r="H80" s="4" t="s">
        <v>317</v>
      </c>
      <c r="I80" s="4">
        <v>176</v>
      </c>
      <c r="J80" s="4">
        <v>637</v>
      </c>
      <c r="K80" s="6">
        <v>400</v>
      </c>
      <c r="L80" s="4" t="s">
        <v>40</v>
      </c>
      <c r="M80" s="5" t="s">
        <v>315</v>
      </c>
      <c r="N80" s="6">
        <v>4000</v>
      </c>
      <c r="O80" s="6">
        <f t="shared" si="3"/>
        <v>1200</v>
      </c>
      <c r="P80" s="83">
        <v>43748</v>
      </c>
      <c r="Q80" s="86">
        <v>0.59375</v>
      </c>
    </row>
    <row r="81" spans="1:17" ht="30" customHeight="1" x14ac:dyDescent="0.25">
      <c r="A81" s="4">
        <v>79</v>
      </c>
      <c r="B81" s="4">
        <v>42020108028</v>
      </c>
      <c r="C81" s="4" t="s">
        <v>39</v>
      </c>
      <c r="D81" s="4" t="s">
        <v>60</v>
      </c>
      <c r="E81" s="4" t="s">
        <v>65</v>
      </c>
      <c r="F81" s="8" t="s">
        <v>72</v>
      </c>
      <c r="G81" s="4" t="s">
        <v>310</v>
      </c>
      <c r="H81" s="4" t="s">
        <v>0</v>
      </c>
      <c r="I81" s="4">
        <v>177</v>
      </c>
      <c r="J81" s="4">
        <v>93</v>
      </c>
      <c r="K81" s="6">
        <v>10600</v>
      </c>
      <c r="L81" s="4" t="s">
        <v>40</v>
      </c>
      <c r="M81" s="5" t="s">
        <v>315</v>
      </c>
      <c r="N81" s="6">
        <v>37500</v>
      </c>
      <c r="O81" s="6">
        <f t="shared" si="3"/>
        <v>11250</v>
      </c>
      <c r="P81" s="83">
        <v>43748</v>
      </c>
      <c r="Q81" s="86">
        <v>0.60416666666666663</v>
      </c>
    </row>
    <row r="82" spans="1:17" ht="30" customHeight="1" x14ac:dyDescent="0.25">
      <c r="A82" s="4">
        <v>80</v>
      </c>
      <c r="B82" s="4">
        <v>42020108068</v>
      </c>
      <c r="C82" s="4" t="s">
        <v>39</v>
      </c>
      <c r="D82" s="4" t="s">
        <v>60</v>
      </c>
      <c r="E82" s="4" t="s">
        <v>65</v>
      </c>
      <c r="F82" s="8" t="s">
        <v>318</v>
      </c>
      <c r="G82" s="4" t="s">
        <v>310</v>
      </c>
      <c r="H82" s="4" t="s">
        <v>319</v>
      </c>
      <c r="I82" s="4">
        <v>186</v>
      </c>
      <c r="J82" s="4">
        <v>698</v>
      </c>
      <c r="K82" s="6">
        <v>4500</v>
      </c>
      <c r="L82" s="4" t="s">
        <v>40</v>
      </c>
      <c r="M82" s="5" t="s">
        <v>307</v>
      </c>
      <c r="N82" s="6">
        <v>11250</v>
      </c>
      <c r="O82" s="6">
        <f t="shared" si="3"/>
        <v>3375</v>
      </c>
      <c r="P82" s="83">
        <v>43748</v>
      </c>
      <c r="Q82" s="86">
        <v>0.61458333333333337</v>
      </c>
    </row>
    <row r="83" spans="1:17" ht="30" customHeight="1" x14ac:dyDescent="0.25">
      <c r="A83" s="4">
        <v>81</v>
      </c>
      <c r="B83" s="4">
        <v>42020108789</v>
      </c>
      <c r="C83" s="4" t="s">
        <v>39</v>
      </c>
      <c r="D83" s="4" t="s">
        <v>60</v>
      </c>
      <c r="E83" s="4" t="s">
        <v>65</v>
      </c>
      <c r="F83" s="8" t="s">
        <v>65</v>
      </c>
      <c r="G83" s="4" t="s">
        <v>27</v>
      </c>
      <c r="H83" s="4" t="s">
        <v>2</v>
      </c>
      <c r="I83" s="4">
        <v>198</v>
      </c>
      <c r="J83" s="4">
        <v>17</v>
      </c>
      <c r="K83" s="6">
        <v>184.63</v>
      </c>
      <c r="L83" s="4" t="s">
        <v>40</v>
      </c>
      <c r="M83" s="5" t="s">
        <v>309</v>
      </c>
      <c r="N83" s="6">
        <v>3500</v>
      </c>
      <c r="O83" s="6">
        <f t="shared" si="3"/>
        <v>1050</v>
      </c>
      <c r="P83" s="83">
        <v>43748</v>
      </c>
      <c r="Q83" s="86">
        <v>0.625</v>
      </c>
    </row>
    <row r="84" spans="1:17" ht="30" customHeight="1" x14ac:dyDescent="0.25">
      <c r="A84" s="4">
        <v>82</v>
      </c>
      <c r="B84" s="4">
        <v>42020111524</v>
      </c>
      <c r="C84" s="4" t="s">
        <v>39</v>
      </c>
      <c r="D84" s="4" t="s">
        <v>60</v>
      </c>
      <c r="E84" s="4" t="s">
        <v>65</v>
      </c>
      <c r="F84" s="8" t="s">
        <v>1</v>
      </c>
      <c r="G84" s="4" t="s">
        <v>310</v>
      </c>
      <c r="H84" s="4" t="s">
        <v>320</v>
      </c>
      <c r="I84" s="4">
        <v>311</v>
      </c>
      <c r="J84" s="4">
        <v>47</v>
      </c>
      <c r="K84" s="6">
        <v>677.56</v>
      </c>
      <c r="L84" s="4" t="s">
        <v>40</v>
      </c>
      <c r="M84" s="5" t="s">
        <v>309</v>
      </c>
      <c r="N84" s="6">
        <v>12500</v>
      </c>
      <c r="O84" s="6">
        <f t="shared" si="3"/>
        <v>3750</v>
      </c>
      <c r="P84" s="83">
        <v>43748</v>
      </c>
      <c r="Q84" s="86">
        <v>0.64583333333333337</v>
      </c>
    </row>
    <row r="85" spans="1:17" ht="30" customHeight="1" x14ac:dyDescent="0.25">
      <c r="A85" s="4">
        <v>83</v>
      </c>
      <c r="B85" s="4">
        <v>42020107619</v>
      </c>
      <c r="C85" s="4" t="s">
        <v>39</v>
      </c>
      <c r="D85" s="4" t="s">
        <v>60</v>
      </c>
      <c r="E85" s="4" t="s">
        <v>66</v>
      </c>
      <c r="F85" s="8" t="s">
        <v>28</v>
      </c>
      <c r="G85" s="4" t="s">
        <v>27</v>
      </c>
      <c r="H85" s="4" t="s">
        <v>321</v>
      </c>
      <c r="I85" s="4">
        <v>235</v>
      </c>
      <c r="J85" s="4">
        <v>2</v>
      </c>
      <c r="K85" s="6">
        <v>15.34</v>
      </c>
      <c r="L85" s="4" t="s">
        <v>40</v>
      </c>
      <c r="M85" s="5" t="s">
        <v>309</v>
      </c>
      <c r="N85" s="6">
        <v>250</v>
      </c>
      <c r="O85" s="6">
        <f t="shared" si="3"/>
        <v>75</v>
      </c>
      <c r="P85" s="83">
        <v>43748</v>
      </c>
      <c r="Q85" s="86">
        <v>0.65625</v>
      </c>
    </row>
    <row r="86" spans="1:17" ht="30" customHeight="1" x14ac:dyDescent="0.25">
      <c r="A86" s="4">
        <v>84</v>
      </c>
      <c r="B86" s="4">
        <v>42020108302</v>
      </c>
      <c r="C86" s="4" t="s">
        <v>39</v>
      </c>
      <c r="D86" s="4" t="s">
        <v>60</v>
      </c>
      <c r="E86" s="4" t="s">
        <v>68</v>
      </c>
      <c r="F86" s="8" t="s">
        <v>322</v>
      </c>
      <c r="G86" s="4" t="s">
        <v>75</v>
      </c>
      <c r="H86" s="4" t="s">
        <v>323</v>
      </c>
      <c r="I86" s="4">
        <v>126</v>
      </c>
      <c r="J86" s="4">
        <v>39</v>
      </c>
      <c r="K86" s="6">
        <v>1641.45</v>
      </c>
      <c r="L86" s="4" t="s">
        <v>40</v>
      </c>
      <c r="M86" s="5" t="s">
        <v>315</v>
      </c>
      <c r="N86" s="6">
        <v>49500</v>
      </c>
      <c r="O86" s="6">
        <f t="shared" si="3"/>
        <v>14850</v>
      </c>
      <c r="P86" s="83">
        <v>43748</v>
      </c>
      <c r="Q86" s="86">
        <v>0.66666666666666663</v>
      </c>
    </row>
    <row r="87" spans="1:17" ht="30" customHeight="1" x14ac:dyDescent="0.25">
      <c r="A87" s="4">
        <v>85</v>
      </c>
      <c r="B87" s="4">
        <v>42020108324</v>
      </c>
      <c r="C87" s="4" t="s">
        <v>39</v>
      </c>
      <c r="D87" s="4" t="s">
        <v>60</v>
      </c>
      <c r="E87" s="4" t="s">
        <v>68</v>
      </c>
      <c r="F87" s="8" t="s">
        <v>324</v>
      </c>
      <c r="G87" s="4" t="s">
        <v>26</v>
      </c>
      <c r="H87" s="4" t="s">
        <v>325</v>
      </c>
      <c r="I87" s="4">
        <v>172</v>
      </c>
      <c r="J87" s="4">
        <v>3</v>
      </c>
      <c r="K87" s="6">
        <v>18405.560000000001</v>
      </c>
      <c r="L87" s="4" t="s">
        <v>40</v>
      </c>
      <c r="M87" s="5" t="s">
        <v>307</v>
      </c>
      <c r="N87" s="6">
        <v>64500</v>
      </c>
      <c r="O87" s="6">
        <f>N87*0.2</f>
        <v>12900</v>
      </c>
      <c r="P87" s="83">
        <v>43749</v>
      </c>
      <c r="Q87" s="87">
        <v>0.375</v>
      </c>
    </row>
    <row r="88" spans="1:17" ht="30" customHeight="1" x14ac:dyDescent="0.25">
      <c r="A88" s="4">
        <v>86</v>
      </c>
      <c r="B88" s="4">
        <v>42020113478</v>
      </c>
      <c r="C88" s="4" t="s">
        <v>39</v>
      </c>
      <c r="D88" s="4" t="s">
        <v>60</v>
      </c>
      <c r="E88" s="4" t="s">
        <v>69</v>
      </c>
      <c r="F88" s="8" t="s">
        <v>1</v>
      </c>
      <c r="G88" s="4" t="s">
        <v>310</v>
      </c>
      <c r="H88" s="4" t="s">
        <v>326</v>
      </c>
      <c r="I88" s="4">
        <v>40434</v>
      </c>
      <c r="J88" s="4">
        <v>1</v>
      </c>
      <c r="K88" s="6">
        <v>394.35</v>
      </c>
      <c r="L88" s="4" t="s">
        <v>40</v>
      </c>
      <c r="M88" s="5" t="s">
        <v>309</v>
      </c>
      <c r="N88" s="6">
        <v>12000</v>
      </c>
      <c r="O88" s="6">
        <f>N88*0.3</f>
        <v>3600</v>
      </c>
      <c r="P88" s="83">
        <v>43749</v>
      </c>
      <c r="Q88" s="87">
        <v>0.38541666666666669</v>
      </c>
    </row>
    <row r="89" spans="1:17" ht="30" customHeight="1" x14ac:dyDescent="0.25">
      <c r="A89" s="4">
        <v>87</v>
      </c>
      <c r="B89" s="4">
        <v>42020114182</v>
      </c>
      <c r="C89" s="4" t="s">
        <v>39</v>
      </c>
      <c r="D89" s="4" t="s">
        <v>60</v>
      </c>
      <c r="E89" s="4" t="s">
        <v>69</v>
      </c>
      <c r="F89" s="8" t="s">
        <v>327</v>
      </c>
      <c r="G89" s="4" t="s">
        <v>27</v>
      </c>
      <c r="H89" s="4" t="s">
        <v>328</v>
      </c>
      <c r="I89" s="4">
        <v>156</v>
      </c>
      <c r="J89" s="4">
        <v>235</v>
      </c>
      <c r="K89" s="6">
        <v>1989.06</v>
      </c>
      <c r="L89" s="4" t="s">
        <v>40</v>
      </c>
      <c r="M89" s="5" t="s">
        <v>309</v>
      </c>
      <c r="N89" s="6">
        <v>60000</v>
      </c>
      <c r="O89" s="6">
        <f>N89*0.2</f>
        <v>12000</v>
      </c>
      <c r="P89" s="83">
        <v>43749</v>
      </c>
      <c r="Q89" s="87">
        <v>0.39583333333333331</v>
      </c>
    </row>
    <row r="90" spans="1:17" ht="30" customHeight="1" x14ac:dyDescent="0.25">
      <c r="A90" s="4">
        <v>88</v>
      </c>
      <c r="B90" s="4">
        <v>42020114192</v>
      </c>
      <c r="C90" s="4" t="s">
        <v>39</v>
      </c>
      <c r="D90" s="4" t="s">
        <v>60</v>
      </c>
      <c r="E90" s="4" t="s">
        <v>69</v>
      </c>
      <c r="F90" s="8" t="s">
        <v>327</v>
      </c>
      <c r="G90" s="4" t="s">
        <v>27</v>
      </c>
      <c r="H90" s="4" t="s">
        <v>328</v>
      </c>
      <c r="I90" s="4">
        <v>156</v>
      </c>
      <c r="J90" s="4">
        <v>237</v>
      </c>
      <c r="K90" s="6">
        <v>1806.32</v>
      </c>
      <c r="L90" s="4" t="s">
        <v>40</v>
      </c>
      <c r="M90" s="5" t="s">
        <v>309</v>
      </c>
      <c r="N90" s="6">
        <v>54500</v>
      </c>
      <c r="O90" s="6">
        <f>N90*0.2</f>
        <v>10900</v>
      </c>
      <c r="P90" s="83">
        <v>43749</v>
      </c>
      <c r="Q90" s="87">
        <v>0.40625</v>
      </c>
    </row>
    <row r="91" spans="1:17" ht="30" customHeight="1" x14ac:dyDescent="0.25">
      <c r="A91" s="4">
        <v>89</v>
      </c>
      <c r="B91" s="4">
        <v>42020106981</v>
      </c>
      <c r="C91" s="4" t="s">
        <v>39</v>
      </c>
      <c r="D91" s="4" t="s">
        <v>60</v>
      </c>
      <c r="E91" s="4" t="s">
        <v>329</v>
      </c>
      <c r="F91" s="8" t="s">
        <v>330</v>
      </c>
      <c r="G91" s="4" t="s">
        <v>310</v>
      </c>
      <c r="H91" s="4" t="s">
        <v>331</v>
      </c>
      <c r="I91" s="4">
        <v>131</v>
      </c>
      <c r="J91" s="4">
        <v>24</v>
      </c>
      <c r="K91" s="6">
        <v>521.29999999999995</v>
      </c>
      <c r="L91" s="4" t="s">
        <v>40</v>
      </c>
      <c r="M91" s="5" t="s">
        <v>315</v>
      </c>
      <c r="N91" s="6">
        <v>12000</v>
      </c>
      <c r="O91" s="6">
        <f>N91*0.3</f>
        <v>3600</v>
      </c>
      <c r="P91" s="83">
        <v>43749</v>
      </c>
      <c r="Q91" s="87">
        <v>0.41666666666666669</v>
      </c>
    </row>
    <row r="92" spans="1:17" ht="30" customHeight="1" x14ac:dyDescent="0.25">
      <c r="A92" s="4">
        <v>90</v>
      </c>
      <c r="B92" s="4">
        <v>42020106999</v>
      </c>
      <c r="C92" s="4" t="s">
        <v>39</v>
      </c>
      <c r="D92" s="4" t="s">
        <v>60</v>
      </c>
      <c r="E92" s="4" t="s">
        <v>329</v>
      </c>
      <c r="F92" s="8" t="s">
        <v>332</v>
      </c>
      <c r="G92" s="4" t="s">
        <v>26</v>
      </c>
      <c r="H92" s="4" t="s">
        <v>333</v>
      </c>
      <c r="I92" s="4">
        <v>134</v>
      </c>
      <c r="J92" s="4">
        <v>190</v>
      </c>
      <c r="K92" s="6">
        <v>2395</v>
      </c>
      <c r="L92" s="4" t="s">
        <v>40</v>
      </c>
      <c r="M92" s="5" t="s">
        <v>315</v>
      </c>
      <c r="N92" s="6">
        <v>9600</v>
      </c>
      <c r="O92" s="6">
        <f>N92*0.3</f>
        <v>2880</v>
      </c>
      <c r="P92" s="83">
        <v>43749</v>
      </c>
      <c r="Q92" s="87">
        <v>0.42708333333333331</v>
      </c>
    </row>
    <row r="93" spans="1:17" ht="30" customHeight="1" x14ac:dyDescent="0.25">
      <c r="A93" s="4">
        <v>91</v>
      </c>
      <c r="B93" s="4">
        <v>42020109564</v>
      </c>
      <c r="C93" s="4" t="s">
        <v>39</v>
      </c>
      <c r="D93" s="4" t="s">
        <v>60</v>
      </c>
      <c r="E93" s="4" t="s">
        <v>67</v>
      </c>
      <c r="F93" s="8" t="s">
        <v>73</v>
      </c>
      <c r="G93" s="4" t="s">
        <v>310</v>
      </c>
      <c r="H93" s="4" t="s">
        <v>334</v>
      </c>
      <c r="I93" s="4">
        <v>195</v>
      </c>
      <c r="J93" s="4">
        <v>74</v>
      </c>
      <c r="K93" s="6">
        <v>4517.1499999999996</v>
      </c>
      <c r="L93" s="4" t="s">
        <v>40</v>
      </c>
      <c r="M93" s="5" t="s">
        <v>307</v>
      </c>
      <c r="N93" s="6">
        <v>11300</v>
      </c>
      <c r="O93" s="6">
        <f>N93*0.3</f>
        <v>3390</v>
      </c>
      <c r="P93" s="83">
        <v>43749</v>
      </c>
      <c r="Q93" s="87">
        <v>0.4375</v>
      </c>
    </row>
    <row r="94" spans="1:17" ht="30" customHeight="1" x14ac:dyDescent="0.25">
      <c r="A94" s="4">
        <v>92</v>
      </c>
      <c r="B94" s="4">
        <v>42020109805</v>
      </c>
      <c r="C94" s="4" t="s">
        <v>39</v>
      </c>
      <c r="D94" s="4" t="s">
        <v>60</v>
      </c>
      <c r="E94" s="4" t="s">
        <v>70</v>
      </c>
      <c r="F94" s="8" t="s">
        <v>335</v>
      </c>
      <c r="G94" s="4" t="s">
        <v>310</v>
      </c>
      <c r="H94" s="4" t="s">
        <v>336</v>
      </c>
      <c r="I94" s="4">
        <v>305</v>
      </c>
      <c r="J94" s="4">
        <v>1</v>
      </c>
      <c r="K94" s="6">
        <v>1834.28</v>
      </c>
      <c r="L94" s="4" t="s">
        <v>40</v>
      </c>
      <c r="M94" s="5" t="s">
        <v>337</v>
      </c>
      <c r="N94" s="6">
        <v>28000</v>
      </c>
      <c r="O94" s="6">
        <f>N94*0.3</f>
        <v>8400</v>
      </c>
      <c r="P94" s="83">
        <v>43749</v>
      </c>
      <c r="Q94" s="87">
        <v>0.44791666666666669</v>
      </c>
    </row>
    <row r="95" spans="1:17" ht="30" customHeight="1" x14ac:dyDescent="0.25">
      <c r="A95" s="4">
        <v>93</v>
      </c>
      <c r="B95" s="4">
        <v>42020108814</v>
      </c>
      <c r="C95" s="4" t="s">
        <v>39</v>
      </c>
      <c r="D95" s="4" t="s">
        <v>60</v>
      </c>
      <c r="E95" s="4" t="s">
        <v>338</v>
      </c>
      <c r="F95" s="8" t="s">
        <v>339</v>
      </c>
      <c r="G95" s="4" t="s">
        <v>310</v>
      </c>
      <c r="H95" s="4" t="s">
        <v>340</v>
      </c>
      <c r="I95" s="4">
        <v>159</v>
      </c>
      <c r="J95" s="4">
        <v>19</v>
      </c>
      <c r="K95" s="6">
        <v>105.61</v>
      </c>
      <c r="L95" s="4" t="s">
        <v>40</v>
      </c>
      <c r="M95" s="5" t="s">
        <v>341</v>
      </c>
      <c r="N95" s="6">
        <v>5300</v>
      </c>
      <c r="O95" s="6">
        <f>N95*0.3</f>
        <v>1590</v>
      </c>
      <c r="P95" s="83">
        <v>43749</v>
      </c>
      <c r="Q95" s="87">
        <v>0.45833333333333331</v>
      </c>
    </row>
    <row r="96" spans="1:17" ht="30" customHeight="1" x14ac:dyDescent="0.25">
      <c r="A96" s="4">
        <v>94</v>
      </c>
      <c r="B96" s="4">
        <v>42020113375</v>
      </c>
      <c r="C96" s="4" t="s">
        <v>39</v>
      </c>
      <c r="D96" s="4" t="s">
        <v>60</v>
      </c>
      <c r="E96" s="4" t="s">
        <v>342</v>
      </c>
      <c r="F96" s="8" t="s">
        <v>343</v>
      </c>
      <c r="G96" s="4" t="s">
        <v>27</v>
      </c>
      <c r="H96" s="4" t="s">
        <v>344</v>
      </c>
      <c r="I96" s="4">
        <v>121</v>
      </c>
      <c r="J96" s="4">
        <v>140</v>
      </c>
      <c r="K96" s="6">
        <v>555.57000000000005</v>
      </c>
      <c r="L96" s="4" t="s">
        <v>40</v>
      </c>
      <c r="M96" s="5" t="s">
        <v>345</v>
      </c>
      <c r="N96" s="6">
        <v>86200</v>
      </c>
      <c r="O96" s="6">
        <f>N96*0.2</f>
        <v>17240</v>
      </c>
      <c r="P96" s="83">
        <v>43749</v>
      </c>
      <c r="Q96" s="87">
        <v>0.46875</v>
      </c>
    </row>
    <row r="97" spans="1:17" ht="31.5" x14ac:dyDescent="0.25">
      <c r="A97" s="4">
        <v>95</v>
      </c>
      <c r="B97" s="4">
        <v>42020113374</v>
      </c>
      <c r="C97" s="4" t="s">
        <v>39</v>
      </c>
      <c r="D97" s="4" t="s">
        <v>60</v>
      </c>
      <c r="E97" s="4" t="s">
        <v>342</v>
      </c>
      <c r="F97" s="8" t="s">
        <v>343</v>
      </c>
      <c r="G97" s="4" t="s">
        <v>27</v>
      </c>
      <c r="H97" s="4" t="s">
        <v>344</v>
      </c>
      <c r="I97" s="4">
        <v>121</v>
      </c>
      <c r="J97" s="4">
        <v>139</v>
      </c>
      <c r="K97" s="6">
        <v>559.47</v>
      </c>
      <c r="L97" s="4" t="s">
        <v>40</v>
      </c>
      <c r="M97" s="5" t="s">
        <v>345</v>
      </c>
      <c r="N97" s="6">
        <v>86800</v>
      </c>
      <c r="O97" s="6">
        <f>N97*0.2</f>
        <v>17360</v>
      </c>
      <c r="P97" s="83">
        <v>43749</v>
      </c>
      <c r="Q97" s="87">
        <v>0.47916666666666669</v>
      </c>
    </row>
    <row r="98" spans="1:17" ht="33.75" customHeight="1" x14ac:dyDescent="0.25">
      <c r="A98" s="4">
        <v>96</v>
      </c>
      <c r="B98" s="4">
        <v>42020105460</v>
      </c>
      <c r="C98" s="4" t="s">
        <v>39</v>
      </c>
      <c r="D98" s="4" t="s">
        <v>60</v>
      </c>
      <c r="E98" s="4" t="s">
        <v>342</v>
      </c>
      <c r="F98" s="8" t="s">
        <v>28</v>
      </c>
      <c r="G98" s="4" t="s">
        <v>27</v>
      </c>
      <c r="H98" s="4" t="s">
        <v>346</v>
      </c>
      <c r="I98" s="4">
        <v>106</v>
      </c>
      <c r="J98" s="4">
        <v>1</v>
      </c>
      <c r="K98" s="6">
        <v>87.46</v>
      </c>
      <c r="L98" s="4" t="s">
        <v>40</v>
      </c>
      <c r="M98" s="5" t="s">
        <v>347</v>
      </c>
      <c r="N98" s="6">
        <v>13200</v>
      </c>
      <c r="O98" s="6">
        <v>3960</v>
      </c>
      <c r="P98" s="83">
        <v>43749</v>
      </c>
      <c r="Q98" s="87">
        <v>0.58333333333333337</v>
      </c>
    </row>
    <row r="99" spans="1:17" ht="30" customHeight="1" x14ac:dyDescent="0.25">
      <c r="A99" s="4">
        <v>97</v>
      </c>
      <c r="B99" s="4">
        <v>42020113690</v>
      </c>
      <c r="C99" s="4" t="s">
        <v>39</v>
      </c>
      <c r="D99" s="4" t="s">
        <v>60</v>
      </c>
      <c r="E99" s="4" t="s">
        <v>348</v>
      </c>
      <c r="F99" s="8"/>
      <c r="G99" s="4" t="s">
        <v>27</v>
      </c>
      <c r="H99" s="4"/>
      <c r="I99" s="4">
        <v>39061</v>
      </c>
      <c r="J99" s="4">
        <v>34</v>
      </c>
      <c r="K99" s="6">
        <v>491.27</v>
      </c>
      <c r="L99" s="4" t="s">
        <v>40</v>
      </c>
      <c r="M99" s="5" t="s">
        <v>341</v>
      </c>
      <c r="N99" s="6">
        <v>40800</v>
      </c>
      <c r="O99" s="6">
        <v>12240</v>
      </c>
      <c r="P99" s="83">
        <v>43749</v>
      </c>
      <c r="Q99" s="87">
        <v>0.59375</v>
      </c>
    </row>
    <row r="100" spans="1:17" ht="30" customHeight="1" x14ac:dyDescent="0.25">
      <c r="A100" s="4">
        <v>98</v>
      </c>
      <c r="B100" s="4">
        <v>42020114703</v>
      </c>
      <c r="C100" s="4" t="s">
        <v>39</v>
      </c>
      <c r="D100" s="4" t="s">
        <v>60</v>
      </c>
      <c r="E100" s="4" t="s">
        <v>348</v>
      </c>
      <c r="F100" s="8"/>
      <c r="G100" s="4" t="s">
        <v>27</v>
      </c>
      <c r="H100" s="4" t="s">
        <v>349</v>
      </c>
      <c r="I100" s="4">
        <v>39022</v>
      </c>
      <c r="J100" s="4">
        <v>11</v>
      </c>
      <c r="K100" s="6">
        <v>271.05</v>
      </c>
      <c r="L100" s="4" t="s">
        <v>40</v>
      </c>
      <c r="M100" s="5" t="s">
        <v>341</v>
      </c>
      <c r="N100" s="6">
        <v>22500</v>
      </c>
      <c r="O100" s="6">
        <v>6750</v>
      </c>
      <c r="P100" s="83">
        <v>43749</v>
      </c>
      <c r="Q100" s="87">
        <v>0.60416666666666663</v>
      </c>
    </row>
    <row r="101" spans="1:17" ht="30" customHeight="1" x14ac:dyDescent="0.25">
      <c r="A101" s="4">
        <v>99</v>
      </c>
      <c r="B101" s="4">
        <v>42020102148</v>
      </c>
      <c r="C101" s="4" t="s">
        <v>39</v>
      </c>
      <c r="D101" s="4" t="s">
        <v>60</v>
      </c>
      <c r="E101" s="4" t="s">
        <v>61</v>
      </c>
      <c r="F101" s="8"/>
      <c r="G101" s="4" t="s">
        <v>27</v>
      </c>
      <c r="H101" s="4" t="s">
        <v>350</v>
      </c>
      <c r="I101" s="4">
        <v>23144</v>
      </c>
      <c r="J101" s="4">
        <v>1</v>
      </c>
      <c r="K101" s="6">
        <v>500</v>
      </c>
      <c r="L101" s="4" t="s">
        <v>40</v>
      </c>
      <c r="M101" s="5" t="s">
        <v>341</v>
      </c>
      <c r="N101" s="6">
        <v>105000</v>
      </c>
      <c r="O101" s="6">
        <v>10500</v>
      </c>
      <c r="P101" s="83">
        <v>43749</v>
      </c>
      <c r="Q101" s="87">
        <v>0.61458333333333337</v>
      </c>
    </row>
    <row r="102" spans="1:17" ht="30" customHeight="1" x14ac:dyDescent="0.25">
      <c r="A102" s="4">
        <v>100</v>
      </c>
      <c r="B102" s="4">
        <v>42020102175</v>
      </c>
      <c r="C102" s="4" t="s">
        <v>39</v>
      </c>
      <c r="D102" s="4" t="s">
        <v>60</v>
      </c>
      <c r="E102" s="4" t="s">
        <v>61</v>
      </c>
      <c r="F102" s="8"/>
      <c r="G102" s="4" t="s">
        <v>27</v>
      </c>
      <c r="H102" s="4" t="s">
        <v>350</v>
      </c>
      <c r="I102" s="4">
        <v>23146</v>
      </c>
      <c r="J102" s="4">
        <v>1</v>
      </c>
      <c r="K102" s="6">
        <v>696</v>
      </c>
      <c r="L102" s="4" t="s">
        <v>40</v>
      </c>
      <c r="M102" s="5" t="s">
        <v>341</v>
      </c>
      <c r="N102" s="6">
        <v>146160</v>
      </c>
      <c r="O102" s="6">
        <v>14616</v>
      </c>
      <c r="P102" s="83">
        <v>43749</v>
      </c>
      <c r="Q102" s="87">
        <v>0.625</v>
      </c>
    </row>
    <row r="103" spans="1:17" ht="30" customHeight="1" x14ac:dyDescent="0.25">
      <c r="A103" s="4">
        <v>101</v>
      </c>
      <c r="B103" s="4">
        <v>42020102179</v>
      </c>
      <c r="C103" s="4" t="s">
        <v>39</v>
      </c>
      <c r="D103" s="4" t="s">
        <v>60</v>
      </c>
      <c r="E103" s="4" t="s">
        <v>61</v>
      </c>
      <c r="F103" s="8"/>
      <c r="G103" s="4" t="s">
        <v>27</v>
      </c>
      <c r="H103" s="4" t="s">
        <v>350</v>
      </c>
      <c r="I103" s="4">
        <v>23146</v>
      </c>
      <c r="J103" s="4">
        <v>6</v>
      </c>
      <c r="K103" s="6">
        <v>650</v>
      </c>
      <c r="L103" s="4" t="s">
        <v>40</v>
      </c>
      <c r="M103" s="5" t="s">
        <v>341</v>
      </c>
      <c r="N103" s="6">
        <v>136500</v>
      </c>
      <c r="O103" s="6">
        <v>13650</v>
      </c>
      <c r="P103" s="83">
        <v>43749</v>
      </c>
      <c r="Q103" s="87">
        <v>0.64583333333333337</v>
      </c>
    </row>
    <row r="104" spans="1:17" ht="30" customHeight="1" x14ac:dyDescent="0.25">
      <c r="A104" s="4">
        <v>102</v>
      </c>
      <c r="B104" s="4">
        <v>42020113671</v>
      </c>
      <c r="C104" s="4" t="s">
        <v>39</v>
      </c>
      <c r="D104" s="4" t="s">
        <v>60</v>
      </c>
      <c r="E104" s="4" t="s">
        <v>351</v>
      </c>
      <c r="F104" s="8"/>
      <c r="G104" s="4" t="s">
        <v>27</v>
      </c>
      <c r="H104" s="4" t="s">
        <v>352</v>
      </c>
      <c r="I104" s="4">
        <v>38376</v>
      </c>
      <c r="J104" s="4">
        <v>4</v>
      </c>
      <c r="K104" s="6">
        <v>68.05</v>
      </c>
      <c r="L104" s="4" t="s">
        <v>40</v>
      </c>
      <c r="M104" s="5" t="s">
        <v>353</v>
      </c>
      <c r="N104" s="6">
        <v>8900</v>
      </c>
      <c r="O104" s="6">
        <v>2670</v>
      </c>
      <c r="P104" s="83">
        <v>43749</v>
      </c>
      <c r="Q104" s="87">
        <v>0.65625</v>
      </c>
    </row>
    <row r="105" spans="1:17" ht="30" customHeight="1" x14ac:dyDescent="0.25">
      <c r="A105" s="4">
        <v>103</v>
      </c>
      <c r="B105" s="4">
        <v>42020113733</v>
      </c>
      <c r="C105" s="4" t="s">
        <v>39</v>
      </c>
      <c r="D105" s="4" t="s">
        <v>60</v>
      </c>
      <c r="E105" s="4" t="s">
        <v>351</v>
      </c>
      <c r="F105" s="8"/>
      <c r="G105" s="4" t="s">
        <v>27</v>
      </c>
      <c r="H105" s="4" t="s">
        <v>352</v>
      </c>
      <c r="I105" s="4">
        <v>38393</v>
      </c>
      <c r="J105" s="4">
        <v>3</v>
      </c>
      <c r="K105" s="6">
        <v>115.16</v>
      </c>
      <c r="L105" s="4" t="s">
        <v>40</v>
      </c>
      <c r="M105" s="5" t="s">
        <v>353</v>
      </c>
      <c r="N105" s="6">
        <v>15600</v>
      </c>
      <c r="O105" s="6">
        <v>4680</v>
      </c>
      <c r="P105" s="83">
        <v>43749</v>
      </c>
      <c r="Q105" s="87">
        <v>0.66666666666666663</v>
      </c>
    </row>
    <row r="106" spans="1:17" ht="30" customHeight="1" x14ac:dyDescent="0.25">
      <c r="A106" s="4">
        <v>104</v>
      </c>
      <c r="B106" s="4">
        <v>42020113739</v>
      </c>
      <c r="C106" s="4" t="s">
        <v>39</v>
      </c>
      <c r="D106" s="4" t="s">
        <v>60</v>
      </c>
      <c r="E106" s="4" t="s">
        <v>351</v>
      </c>
      <c r="F106" s="8"/>
      <c r="G106" s="4" t="s">
        <v>27</v>
      </c>
      <c r="H106" s="4"/>
      <c r="I106" s="4">
        <v>38395</v>
      </c>
      <c r="J106" s="4">
        <v>7</v>
      </c>
      <c r="K106" s="6">
        <v>565</v>
      </c>
      <c r="L106" s="4" t="s">
        <v>40</v>
      </c>
      <c r="M106" s="5" t="s">
        <v>353</v>
      </c>
      <c r="N106" s="6">
        <v>76300</v>
      </c>
      <c r="O106" s="6">
        <v>15260</v>
      </c>
      <c r="P106" s="83">
        <v>43752</v>
      </c>
      <c r="Q106" s="86">
        <v>0.375</v>
      </c>
    </row>
    <row r="107" spans="1:17" ht="30" customHeight="1" x14ac:dyDescent="0.25">
      <c r="A107" s="4">
        <v>105</v>
      </c>
      <c r="B107" s="4">
        <v>42020113673</v>
      </c>
      <c r="C107" s="4" t="s">
        <v>39</v>
      </c>
      <c r="D107" s="4" t="s">
        <v>60</v>
      </c>
      <c r="E107" s="4" t="s">
        <v>351</v>
      </c>
      <c r="F107" s="8"/>
      <c r="G107" s="4" t="s">
        <v>27</v>
      </c>
      <c r="H107" s="4" t="s">
        <v>352</v>
      </c>
      <c r="I107" s="4">
        <v>38394</v>
      </c>
      <c r="J107" s="4">
        <v>2</v>
      </c>
      <c r="K107" s="6">
        <v>305.3</v>
      </c>
      <c r="L107" s="4" t="s">
        <v>40</v>
      </c>
      <c r="M107" s="5" t="s">
        <v>353</v>
      </c>
      <c r="N107" s="6">
        <v>41300</v>
      </c>
      <c r="O107" s="6">
        <v>12390</v>
      </c>
      <c r="P107" s="83">
        <v>43752</v>
      </c>
      <c r="Q107" s="86">
        <v>0.38541666666666669</v>
      </c>
    </row>
    <row r="108" spans="1:17" ht="30" customHeight="1" x14ac:dyDescent="0.25">
      <c r="A108" s="4">
        <v>106</v>
      </c>
      <c r="B108" s="4">
        <v>42020113683</v>
      </c>
      <c r="C108" s="4" t="s">
        <v>39</v>
      </c>
      <c r="D108" s="4" t="s">
        <v>60</v>
      </c>
      <c r="E108" s="4" t="s">
        <v>351</v>
      </c>
      <c r="F108" s="8"/>
      <c r="G108" s="4" t="s">
        <v>27</v>
      </c>
      <c r="H108" s="4"/>
      <c r="I108" s="4">
        <v>38410</v>
      </c>
      <c r="J108" s="4">
        <v>2</v>
      </c>
      <c r="K108" s="6">
        <v>312.14</v>
      </c>
      <c r="L108" s="4" t="s">
        <v>40</v>
      </c>
      <c r="M108" s="5" t="s">
        <v>353</v>
      </c>
      <c r="N108" s="6">
        <v>42200</v>
      </c>
      <c r="O108" s="6">
        <v>12660</v>
      </c>
      <c r="P108" s="83">
        <v>43752</v>
      </c>
      <c r="Q108" s="86">
        <v>0.39583333333333331</v>
      </c>
    </row>
    <row r="109" spans="1:17" ht="30" customHeight="1" x14ac:dyDescent="0.25">
      <c r="A109" s="4">
        <v>107</v>
      </c>
      <c r="B109" s="4">
        <v>42020113666</v>
      </c>
      <c r="C109" s="4" t="s">
        <v>39</v>
      </c>
      <c r="D109" s="4" t="s">
        <v>60</v>
      </c>
      <c r="E109" s="4" t="s">
        <v>351</v>
      </c>
      <c r="F109" s="8"/>
      <c r="G109" s="4" t="s">
        <v>27</v>
      </c>
      <c r="H109" s="4" t="s">
        <v>352</v>
      </c>
      <c r="I109" s="4">
        <v>38417</v>
      </c>
      <c r="J109" s="4">
        <v>4</v>
      </c>
      <c r="K109" s="6">
        <v>96.03</v>
      </c>
      <c r="L109" s="4" t="s">
        <v>40</v>
      </c>
      <c r="M109" s="5" t="s">
        <v>353</v>
      </c>
      <c r="N109" s="6">
        <v>12500</v>
      </c>
      <c r="O109" s="6">
        <v>3750</v>
      </c>
      <c r="P109" s="83">
        <v>43752</v>
      </c>
      <c r="Q109" s="86">
        <v>0.40625</v>
      </c>
    </row>
    <row r="110" spans="1:17" ht="30" customHeight="1" x14ac:dyDescent="0.25">
      <c r="A110" s="4">
        <v>108</v>
      </c>
      <c r="B110" s="4">
        <v>42020113682</v>
      </c>
      <c r="C110" s="4" t="s">
        <v>39</v>
      </c>
      <c r="D110" s="4" t="s">
        <v>60</v>
      </c>
      <c r="E110" s="4" t="s">
        <v>351</v>
      </c>
      <c r="F110" s="8"/>
      <c r="G110" s="4" t="s">
        <v>27</v>
      </c>
      <c r="H110" s="4"/>
      <c r="I110" s="4">
        <v>38399</v>
      </c>
      <c r="J110" s="4">
        <v>2</v>
      </c>
      <c r="K110" s="6">
        <v>142.91</v>
      </c>
      <c r="L110" s="4" t="s">
        <v>40</v>
      </c>
      <c r="M110" s="5" t="s">
        <v>353</v>
      </c>
      <c r="N110" s="6">
        <v>18600</v>
      </c>
      <c r="O110" s="6">
        <v>5580</v>
      </c>
      <c r="P110" s="83">
        <v>43752</v>
      </c>
      <c r="Q110" s="86">
        <v>0.41666666666666669</v>
      </c>
    </row>
    <row r="111" spans="1:17" ht="30" customHeight="1" x14ac:dyDescent="0.25">
      <c r="A111" s="4">
        <v>109</v>
      </c>
      <c r="B111" s="4">
        <v>42020113675</v>
      </c>
      <c r="C111" s="4" t="s">
        <v>39</v>
      </c>
      <c r="D111" s="4" t="s">
        <v>60</v>
      </c>
      <c r="E111" s="4" t="s">
        <v>351</v>
      </c>
      <c r="F111" s="8"/>
      <c r="G111" s="4" t="s">
        <v>27</v>
      </c>
      <c r="H111" s="4"/>
      <c r="I111" s="4">
        <v>38399</v>
      </c>
      <c r="J111" s="4">
        <v>3</v>
      </c>
      <c r="K111" s="6">
        <v>121.47</v>
      </c>
      <c r="L111" s="4" t="s">
        <v>40</v>
      </c>
      <c r="M111" s="5" t="s">
        <v>353</v>
      </c>
      <c r="N111" s="6">
        <v>15800</v>
      </c>
      <c r="O111" s="6">
        <v>4740</v>
      </c>
      <c r="P111" s="83">
        <v>43752</v>
      </c>
      <c r="Q111" s="86">
        <v>0.42708333333333331</v>
      </c>
    </row>
    <row r="112" spans="1:17" ht="30" customHeight="1" x14ac:dyDescent="0.25">
      <c r="A112" s="4">
        <v>110</v>
      </c>
      <c r="B112" s="4">
        <v>42020113672</v>
      </c>
      <c r="C112" s="4" t="s">
        <v>39</v>
      </c>
      <c r="D112" s="4" t="s">
        <v>60</v>
      </c>
      <c r="E112" s="4" t="s">
        <v>351</v>
      </c>
      <c r="F112" s="8"/>
      <c r="G112" s="4" t="s">
        <v>27</v>
      </c>
      <c r="H112" s="4" t="s">
        <v>352</v>
      </c>
      <c r="I112" s="4">
        <v>38376</v>
      </c>
      <c r="J112" s="4">
        <v>5</v>
      </c>
      <c r="K112" s="6">
        <v>45.84</v>
      </c>
      <c r="L112" s="4" t="s">
        <v>40</v>
      </c>
      <c r="M112" s="5" t="s">
        <v>353</v>
      </c>
      <c r="N112" s="6">
        <v>6000</v>
      </c>
      <c r="O112" s="6">
        <v>1800</v>
      </c>
      <c r="P112" s="83">
        <v>43752</v>
      </c>
      <c r="Q112" s="86">
        <v>0.4375</v>
      </c>
    </row>
    <row r="113" spans="1:17" x14ac:dyDescent="0.25">
      <c r="A113" s="4">
        <v>111</v>
      </c>
      <c r="B113" s="21" t="s">
        <v>354</v>
      </c>
      <c r="C113" s="4" t="s">
        <v>39</v>
      </c>
      <c r="D113" s="4" t="s">
        <v>59</v>
      </c>
      <c r="E113" s="21" t="s">
        <v>355</v>
      </c>
      <c r="F113" s="8"/>
      <c r="G113" s="21" t="s">
        <v>356</v>
      </c>
      <c r="H113" s="21" t="s">
        <v>357</v>
      </c>
      <c r="I113" s="21" t="s">
        <v>358</v>
      </c>
      <c r="J113" s="21" t="s">
        <v>131</v>
      </c>
      <c r="K113" s="29">
        <v>92.12</v>
      </c>
      <c r="L113" s="29">
        <v>92.12</v>
      </c>
      <c r="M113" s="5" t="s">
        <v>309</v>
      </c>
      <c r="N113" s="6">
        <v>3300</v>
      </c>
      <c r="O113" s="6">
        <f>N113*0.3</f>
        <v>990</v>
      </c>
      <c r="P113" s="83">
        <v>43752</v>
      </c>
      <c r="Q113" s="86">
        <v>0.44791666666666669</v>
      </c>
    </row>
    <row r="114" spans="1:17" x14ac:dyDescent="0.25">
      <c r="A114" s="4">
        <v>112</v>
      </c>
      <c r="B114" s="21" t="s">
        <v>359</v>
      </c>
      <c r="C114" s="4" t="s">
        <v>39</v>
      </c>
      <c r="D114" s="4" t="s">
        <v>59</v>
      </c>
      <c r="E114" s="21" t="s">
        <v>355</v>
      </c>
      <c r="F114" s="8"/>
      <c r="G114" s="21" t="s">
        <v>27</v>
      </c>
      <c r="H114" s="21" t="s">
        <v>357</v>
      </c>
      <c r="I114" s="21" t="s">
        <v>128</v>
      </c>
      <c r="J114" s="21" t="s">
        <v>360</v>
      </c>
      <c r="K114" s="29">
        <v>1030.29</v>
      </c>
      <c r="L114" s="29">
        <v>1030.29</v>
      </c>
      <c r="M114" s="5" t="s">
        <v>309</v>
      </c>
      <c r="N114" s="6">
        <v>37000</v>
      </c>
      <c r="O114" s="6">
        <f t="shared" ref="O114:O156" si="4">N114*0.3</f>
        <v>11100</v>
      </c>
      <c r="P114" s="83">
        <v>43752</v>
      </c>
      <c r="Q114" s="86">
        <v>0.45833333333333331</v>
      </c>
    </row>
    <row r="115" spans="1:17" x14ac:dyDescent="0.25">
      <c r="A115" s="4">
        <v>113</v>
      </c>
      <c r="B115" s="21" t="s">
        <v>361</v>
      </c>
      <c r="C115" s="4" t="s">
        <v>39</v>
      </c>
      <c r="D115" s="4" t="s">
        <v>59</v>
      </c>
      <c r="E115" s="21" t="s">
        <v>362</v>
      </c>
      <c r="F115" s="8" t="s">
        <v>28</v>
      </c>
      <c r="G115" s="21" t="s">
        <v>27</v>
      </c>
      <c r="H115" s="21" t="s">
        <v>363</v>
      </c>
      <c r="I115" s="21" t="s">
        <v>364</v>
      </c>
      <c r="J115" s="21" t="s">
        <v>149</v>
      </c>
      <c r="K115" s="29">
        <v>3132.42</v>
      </c>
      <c r="L115" s="29">
        <v>3132.42</v>
      </c>
      <c r="M115" s="5" t="s">
        <v>309</v>
      </c>
      <c r="N115" s="6">
        <v>47000</v>
      </c>
      <c r="O115" s="6">
        <f t="shared" si="4"/>
        <v>14100</v>
      </c>
      <c r="P115" s="83">
        <v>43752</v>
      </c>
      <c r="Q115" s="86">
        <v>0.46875</v>
      </c>
    </row>
    <row r="116" spans="1:17" x14ac:dyDescent="0.25">
      <c r="A116" s="4">
        <v>114</v>
      </c>
      <c r="B116" s="21" t="s">
        <v>365</v>
      </c>
      <c r="C116" s="4" t="s">
        <v>39</v>
      </c>
      <c r="D116" s="4" t="s">
        <v>59</v>
      </c>
      <c r="E116" s="21" t="s">
        <v>366</v>
      </c>
      <c r="F116" s="8"/>
      <c r="G116" s="21" t="s">
        <v>27</v>
      </c>
      <c r="H116" s="21" t="s">
        <v>367</v>
      </c>
      <c r="I116" s="21" t="s">
        <v>128</v>
      </c>
      <c r="J116" s="21" t="s">
        <v>368</v>
      </c>
      <c r="K116" s="29">
        <v>1239.5</v>
      </c>
      <c r="L116" s="29">
        <v>1239.5</v>
      </c>
      <c r="M116" s="5" t="s">
        <v>309</v>
      </c>
      <c r="N116" s="6">
        <v>18600</v>
      </c>
      <c r="O116" s="6">
        <f t="shared" si="4"/>
        <v>5580</v>
      </c>
      <c r="P116" s="83">
        <v>43752</v>
      </c>
      <c r="Q116" s="86">
        <v>0.47916666666666669</v>
      </c>
    </row>
    <row r="117" spans="1:17" x14ac:dyDescent="0.25">
      <c r="A117" s="4">
        <v>115</v>
      </c>
      <c r="B117" s="21" t="s">
        <v>369</v>
      </c>
      <c r="C117" s="4" t="s">
        <v>39</v>
      </c>
      <c r="D117" s="4" t="s">
        <v>59</v>
      </c>
      <c r="E117" s="21" t="s">
        <v>22</v>
      </c>
      <c r="F117" s="8"/>
      <c r="G117" s="21" t="s">
        <v>27</v>
      </c>
      <c r="H117" s="21" t="s">
        <v>370</v>
      </c>
      <c r="I117" s="21" t="s">
        <v>128</v>
      </c>
      <c r="J117" s="21" t="s">
        <v>371</v>
      </c>
      <c r="K117" s="29">
        <v>1086.31</v>
      </c>
      <c r="L117" s="29">
        <v>1086.31</v>
      </c>
      <c r="M117" s="5" t="s">
        <v>309</v>
      </c>
      <c r="N117" s="6">
        <v>16300</v>
      </c>
      <c r="O117" s="6">
        <f t="shared" si="4"/>
        <v>4890</v>
      </c>
      <c r="P117" s="83">
        <v>43752</v>
      </c>
      <c r="Q117" s="86">
        <v>0.48958333333333331</v>
      </c>
    </row>
    <row r="118" spans="1:17" x14ac:dyDescent="0.25">
      <c r="A118" s="4">
        <v>116</v>
      </c>
      <c r="B118" s="21" t="s">
        <v>372</v>
      </c>
      <c r="C118" s="4" t="s">
        <v>39</v>
      </c>
      <c r="D118" s="4" t="s">
        <v>59</v>
      </c>
      <c r="E118" s="21" t="s">
        <v>22</v>
      </c>
      <c r="F118" s="8"/>
      <c r="G118" s="21" t="s">
        <v>27</v>
      </c>
      <c r="H118" s="21" t="s">
        <v>36</v>
      </c>
      <c r="I118" s="21" t="s">
        <v>128</v>
      </c>
      <c r="J118" s="21" t="s">
        <v>373</v>
      </c>
      <c r="K118" s="29">
        <v>1073.42</v>
      </c>
      <c r="L118" s="29">
        <v>1073.42</v>
      </c>
      <c r="M118" s="5" t="s">
        <v>309</v>
      </c>
      <c r="N118" s="6">
        <v>16150</v>
      </c>
      <c r="O118" s="6">
        <f t="shared" si="4"/>
        <v>4845</v>
      </c>
      <c r="P118" s="83">
        <v>43752</v>
      </c>
      <c r="Q118" s="86">
        <v>0.5</v>
      </c>
    </row>
    <row r="119" spans="1:17" x14ac:dyDescent="0.25">
      <c r="A119" s="4">
        <v>117</v>
      </c>
      <c r="B119" s="21" t="s">
        <v>374</v>
      </c>
      <c r="C119" s="4" t="s">
        <v>39</v>
      </c>
      <c r="D119" s="4" t="s">
        <v>59</v>
      </c>
      <c r="E119" s="21" t="s">
        <v>22</v>
      </c>
      <c r="F119" s="8"/>
      <c r="G119" s="21" t="s">
        <v>27</v>
      </c>
      <c r="H119" s="21" t="s">
        <v>375</v>
      </c>
      <c r="I119" s="21" t="s">
        <v>226</v>
      </c>
      <c r="J119" s="21" t="s">
        <v>376</v>
      </c>
      <c r="K119" s="29">
        <v>768</v>
      </c>
      <c r="L119" s="29">
        <v>768</v>
      </c>
      <c r="M119" s="5" t="s">
        <v>309</v>
      </c>
      <c r="N119" s="6">
        <v>11600</v>
      </c>
      <c r="O119" s="6">
        <f t="shared" si="4"/>
        <v>3480</v>
      </c>
      <c r="P119" s="83">
        <v>43752</v>
      </c>
      <c r="Q119" s="86">
        <v>0.58333333333333337</v>
      </c>
    </row>
    <row r="120" spans="1:17" ht="31.5" x14ac:dyDescent="0.25">
      <c r="A120" s="4">
        <v>118</v>
      </c>
      <c r="B120" s="21" t="s">
        <v>377</v>
      </c>
      <c r="C120" s="4" t="s">
        <v>39</v>
      </c>
      <c r="D120" s="4" t="s">
        <v>59</v>
      </c>
      <c r="E120" s="21" t="s">
        <v>22</v>
      </c>
      <c r="F120" s="8"/>
      <c r="G120" s="21" t="s">
        <v>27</v>
      </c>
      <c r="H120" s="21" t="s">
        <v>149</v>
      </c>
      <c r="I120" s="21" t="s">
        <v>226</v>
      </c>
      <c r="J120" s="21" t="s">
        <v>378</v>
      </c>
      <c r="K120" s="29">
        <v>2657</v>
      </c>
      <c r="L120" s="29">
        <v>2657</v>
      </c>
      <c r="M120" s="5" t="s">
        <v>664</v>
      </c>
      <c r="N120" s="6">
        <v>42600</v>
      </c>
      <c r="O120" s="6">
        <f t="shared" si="4"/>
        <v>12780</v>
      </c>
      <c r="P120" s="83">
        <v>43752</v>
      </c>
      <c r="Q120" s="86">
        <v>0.59375</v>
      </c>
    </row>
    <row r="121" spans="1:17" ht="19.5" customHeight="1" x14ac:dyDescent="0.25">
      <c r="A121" s="4">
        <v>119</v>
      </c>
      <c r="B121" s="21" t="s">
        <v>379</v>
      </c>
      <c r="C121" s="4" t="s">
        <v>39</v>
      </c>
      <c r="D121" s="4" t="s">
        <v>59</v>
      </c>
      <c r="E121" s="21" t="s">
        <v>23</v>
      </c>
      <c r="F121" s="8"/>
      <c r="G121" s="21" t="s">
        <v>27</v>
      </c>
      <c r="H121" s="21" t="s">
        <v>149</v>
      </c>
      <c r="I121" s="21" t="s">
        <v>226</v>
      </c>
      <c r="J121" s="21" t="s">
        <v>380</v>
      </c>
      <c r="K121" s="29">
        <v>884</v>
      </c>
      <c r="L121" s="29">
        <v>884</v>
      </c>
      <c r="M121" s="5" t="s">
        <v>309</v>
      </c>
      <c r="N121" s="6">
        <v>14200</v>
      </c>
      <c r="O121" s="6">
        <f t="shared" si="4"/>
        <v>4260</v>
      </c>
      <c r="P121" s="83">
        <v>43752</v>
      </c>
      <c r="Q121" s="86">
        <v>0.60416666666666663</v>
      </c>
    </row>
    <row r="122" spans="1:17" ht="19.5" customHeight="1" x14ac:dyDescent="0.25">
      <c r="A122" s="4">
        <v>120</v>
      </c>
      <c r="B122" s="21" t="s">
        <v>381</v>
      </c>
      <c r="C122" s="4" t="s">
        <v>39</v>
      </c>
      <c r="D122" s="4" t="s">
        <v>59</v>
      </c>
      <c r="E122" s="21" t="s">
        <v>23</v>
      </c>
      <c r="F122" s="8"/>
      <c r="G122" s="21" t="s">
        <v>27</v>
      </c>
      <c r="H122" s="21" t="s">
        <v>29</v>
      </c>
      <c r="I122" s="21" t="s">
        <v>226</v>
      </c>
      <c r="J122" s="21" t="s">
        <v>382</v>
      </c>
      <c r="K122" s="29">
        <v>568</v>
      </c>
      <c r="L122" s="29">
        <v>568</v>
      </c>
      <c r="M122" s="5" t="s">
        <v>309</v>
      </c>
      <c r="N122" s="6">
        <v>9100</v>
      </c>
      <c r="O122" s="6">
        <f t="shared" si="4"/>
        <v>2730</v>
      </c>
      <c r="P122" s="83">
        <v>43752</v>
      </c>
      <c r="Q122" s="86">
        <v>0.61458333333333337</v>
      </c>
    </row>
    <row r="123" spans="1:17" x14ac:dyDescent="0.25">
      <c r="A123" s="4">
        <v>121</v>
      </c>
      <c r="B123" s="21" t="s">
        <v>383</v>
      </c>
      <c r="C123" s="4" t="s">
        <v>39</v>
      </c>
      <c r="D123" s="4" t="s">
        <v>59</v>
      </c>
      <c r="E123" s="21" t="s">
        <v>24</v>
      </c>
      <c r="F123" s="8" t="s">
        <v>28</v>
      </c>
      <c r="G123" s="21" t="s">
        <v>27</v>
      </c>
      <c r="H123" s="21" t="s">
        <v>35</v>
      </c>
      <c r="I123" s="21" t="s">
        <v>226</v>
      </c>
      <c r="J123" s="21" t="s">
        <v>384</v>
      </c>
      <c r="K123" s="29">
        <v>2347</v>
      </c>
      <c r="L123" s="29">
        <v>2347</v>
      </c>
      <c r="M123" s="5" t="s">
        <v>309</v>
      </c>
      <c r="N123" s="6">
        <v>35300</v>
      </c>
      <c r="O123" s="6">
        <f t="shared" si="4"/>
        <v>10590</v>
      </c>
      <c r="P123" s="83">
        <v>43752</v>
      </c>
      <c r="Q123" s="86">
        <v>0.625</v>
      </c>
    </row>
    <row r="124" spans="1:17" ht="19.5" customHeight="1" x14ac:dyDescent="0.25">
      <c r="A124" s="4">
        <v>122</v>
      </c>
      <c r="B124" s="21" t="s">
        <v>385</v>
      </c>
      <c r="C124" s="4" t="s">
        <v>39</v>
      </c>
      <c r="D124" s="4" t="s">
        <v>59</v>
      </c>
      <c r="E124" s="21" t="s">
        <v>24</v>
      </c>
      <c r="F124" s="8" t="s">
        <v>28</v>
      </c>
      <c r="G124" s="21" t="s">
        <v>27</v>
      </c>
      <c r="H124" s="21" t="s">
        <v>33</v>
      </c>
      <c r="I124" s="21" t="s">
        <v>226</v>
      </c>
      <c r="J124" s="21" t="s">
        <v>386</v>
      </c>
      <c r="K124" s="29">
        <v>2085</v>
      </c>
      <c r="L124" s="29">
        <v>2085</v>
      </c>
      <c r="M124" s="5" t="s">
        <v>309</v>
      </c>
      <c r="N124" s="6">
        <v>30300</v>
      </c>
      <c r="O124" s="6">
        <f t="shared" si="4"/>
        <v>9090</v>
      </c>
      <c r="P124" s="83">
        <v>43752</v>
      </c>
      <c r="Q124" s="86">
        <v>0.64583333333333337</v>
      </c>
    </row>
    <row r="125" spans="1:17" x14ac:dyDescent="0.25">
      <c r="A125" s="4">
        <v>123</v>
      </c>
      <c r="B125" s="21" t="s">
        <v>387</v>
      </c>
      <c r="C125" s="4" t="s">
        <v>39</v>
      </c>
      <c r="D125" s="4" t="s">
        <v>59</v>
      </c>
      <c r="E125" s="21" t="s">
        <v>24</v>
      </c>
      <c r="F125" s="8" t="s">
        <v>28</v>
      </c>
      <c r="G125" s="21" t="s">
        <v>27</v>
      </c>
      <c r="H125" s="21" t="s">
        <v>33</v>
      </c>
      <c r="I125" s="21" t="s">
        <v>226</v>
      </c>
      <c r="J125" s="21" t="s">
        <v>388</v>
      </c>
      <c r="K125" s="29">
        <v>1206</v>
      </c>
      <c r="L125" s="29">
        <v>1206</v>
      </c>
      <c r="M125" s="5" t="s">
        <v>309</v>
      </c>
      <c r="N125" s="6">
        <v>18100</v>
      </c>
      <c r="O125" s="6">
        <f t="shared" si="4"/>
        <v>5430</v>
      </c>
      <c r="P125" s="83">
        <v>43752</v>
      </c>
      <c r="Q125" s="86">
        <v>0.65625</v>
      </c>
    </row>
    <row r="126" spans="1:17" ht="33.75" customHeight="1" x14ac:dyDescent="0.25">
      <c r="A126" s="4">
        <v>124</v>
      </c>
      <c r="B126" s="21" t="s">
        <v>389</v>
      </c>
      <c r="C126" s="4" t="s">
        <v>39</v>
      </c>
      <c r="D126" s="4" t="s">
        <v>59</v>
      </c>
      <c r="E126" s="21" t="s">
        <v>24</v>
      </c>
      <c r="F126" s="8" t="s">
        <v>28</v>
      </c>
      <c r="G126" s="21" t="s">
        <v>27</v>
      </c>
      <c r="H126" s="21" t="s">
        <v>390</v>
      </c>
      <c r="I126" s="21" t="s">
        <v>226</v>
      </c>
      <c r="J126" s="21" t="s">
        <v>391</v>
      </c>
      <c r="K126" s="29">
        <v>4472</v>
      </c>
      <c r="L126" s="29">
        <v>4472</v>
      </c>
      <c r="M126" s="5" t="s">
        <v>309</v>
      </c>
      <c r="N126" s="6">
        <v>67100</v>
      </c>
      <c r="O126" s="6">
        <f>N126*0.2</f>
        <v>13420</v>
      </c>
      <c r="P126" s="83">
        <v>43752</v>
      </c>
      <c r="Q126" s="86">
        <v>0.66666666666666663</v>
      </c>
    </row>
    <row r="127" spans="1:17" ht="19.5" customHeight="1" x14ac:dyDescent="0.25">
      <c r="A127" s="4">
        <v>125</v>
      </c>
      <c r="B127" s="21" t="s">
        <v>392</v>
      </c>
      <c r="C127" s="4" t="s">
        <v>39</v>
      </c>
      <c r="D127" s="4" t="s">
        <v>59</v>
      </c>
      <c r="E127" s="21" t="s">
        <v>24</v>
      </c>
      <c r="F127" s="8" t="s">
        <v>28</v>
      </c>
      <c r="G127" s="21" t="s">
        <v>27</v>
      </c>
      <c r="H127" s="21" t="s">
        <v>390</v>
      </c>
      <c r="I127" s="21" t="s">
        <v>226</v>
      </c>
      <c r="J127" s="21" t="s">
        <v>393</v>
      </c>
      <c r="K127" s="29">
        <v>2440</v>
      </c>
      <c r="L127" s="29">
        <v>2440</v>
      </c>
      <c r="M127" s="5" t="s">
        <v>309</v>
      </c>
      <c r="N127" s="6">
        <v>36600</v>
      </c>
      <c r="O127" s="6">
        <f t="shared" si="4"/>
        <v>10980</v>
      </c>
      <c r="P127" s="83">
        <v>43753</v>
      </c>
      <c r="Q127" s="86">
        <v>0.375</v>
      </c>
    </row>
    <row r="128" spans="1:17" x14ac:dyDescent="0.25">
      <c r="A128" s="4">
        <v>126</v>
      </c>
      <c r="B128" s="21" t="s">
        <v>394</v>
      </c>
      <c r="C128" s="4" t="s">
        <v>39</v>
      </c>
      <c r="D128" s="4" t="s">
        <v>59</v>
      </c>
      <c r="E128" s="21" t="s">
        <v>24</v>
      </c>
      <c r="F128" s="8" t="s">
        <v>28</v>
      </c>
      <c r="G128" s="21" t="s">
        <v>27</v>
      </c>
      <c r="H128" s="21" t="s">
        <v>395</v>
      </c>
      <c r="I128" s="21" t="s">
        <v>128</v>
      </c>
      <c r="J128" s="21" t="s">
        <v>396</v>
      </c>
      <c r="K128" s="29">
        <v>1268.71</v>
      </c>
      <c r="L128" s="29">
        <v>1268.71</v>
      </c>
      <c r="M128" s="5" t="s">
        <v>309</v>
      </c>
      <c r="N128" s="6">
        <v>18400</v>
      </c>
      <c r="O128" s="6">
        <f t="shared" si="4"/>
        <v>5520</v>
      </c>
      <c r="P128" s="83">
        <v>43753</v>
      </c>
      <c r="Q128" s="86">
        <v>0.38541666666666669</v>
      </c>
    </row>
    <row r="129" spans="1:17" x14ac:dyDescent="0.25">
      <c r="A129" s="4">
        <v>127</v>
      </c>
      <c r="B129" s="21" t="s">
        <v>397</v>
      </c>
      <c r="C129" s="4" t="s">
        <v>39</v>
      </c>
      <c r="D129" s="4" t="s">
        <v>59</v>
      </c>
      <c r="E129" s="21" t="s">
        <v>24</v>
      </c>
      <c r="F129" s="8" t="s">
        <v>28</v>
      </c>
      <c r="G129" s="21" t="s">
        <v>27</v>
      </c>
      <c r="H129" s="21" t="s">
        <v>31</v>
      </c>
      <c r="I129" s="21" t="s">
        <v>226</v>
      </c>
      <c r="J129" s="21" t="s">
        <v>398</v>
      </c>
      <c r="K129" s="29">
        <v>2324</v>
      </c>
      <c r="L129" s="29">
        <v>2324</v>
      </c>
      <c r="M129" s="5" t="s">
        <v>309</v>
      </c>
      <c r="N129" s="6">
        <v>33700</v>
      </c>
      <c r="O129" s="6">
        <f t="shared" si="4"/>
        <v>10110</v>
      </c>
      <c r="P129" s="83">
        <v>43753</v>
      </c>
      <c r="Q129" s="86">
        <v>0.39583333333333331</v>
      </c>
    </row>
    <row r="130" spans="1:17" ht="31.5" x14ac:dyDescent="0.25">
      <c r="A130" s="4">
        <v>128</v>
      </c>
      <c r="B130" s="21" t="s">
        <v>399</v>
      </c>
      <c r="C130" s="4" t="s">
        <v>39</v>
      </c>
      <c r="D130" s="4" t="s">
        <v>59</v>
      </c>
      <c r="E130" s="21" t="s">
        <v>24</v>
      </c>
      <c r="F130" s="8" t="s">
        <v>28</v>
      </c>
      <c r="G130" s="21" t="s">
        <v>27</v>
      </c>
      <c r="H130" s="21" t="s">
        <v>31</v>
      </c>
      <c r="I130" s="21" t="s">
        <v>226</v>
      </c>
      <c r="J130" s="21" t="s">
        <v>400</v>
      </c>
      <c r="K130" s="29">
        <v>5928</v>
      </c>
      <c r="L130" s="29">
        <v>5928</v>
      </c>
      <c r="M130" s="5" t="s">
        <v>664</v>
      </c>
      <c r="N130" s="6">
        <v>87000</v>
      </c>
      <c r="O130" s="6">
        <f>N130*0.2</f>
        <v>17400</v>
      </c>
      <c r="P130" s="83">
        <v>43753</v>
      </c>
      <c r="Q130" s="86">
        <v>0.40625</v>
      </c>
    </row>
    <row r="131" spans="1:17" x14ac:dyDescent="0.25">
      <c r="A131" s="4">
        <v>129</v>
      </c>
      <c r="B131" s="21" t="s">
        <v>401</v>
      </c>
      <c r="C131" s="4" t="s">
        <v>39</v>
      </c>
      <c r="D131" s="4" t="s">
        <v>59</v>
      </c>
      <c r="E131" s="21" t="s">
        <v>24</v>
      </c>
      <c r="F131" s="8"/>
      <c r="G131" s="21" t="s">
        <v>27</v>
      </c>
      <c r="H131" s="21" t="s">
        <v>30</v>
      </c>
      <c r="I131" s="21" t="s">
        <v>226</v>
      </c>
      <c r="J131" s="21" t="s">
        <v>402</v>
      </c>
      <c r="K131" s="29">
        <v>4768</v>
      </c>
      <c r="L131" s="29">
        <v>4768</v>
      </c>
      <c r="M131" s="5" t="s">
        <v>309</v>
      </c>
      <c r="N131" s="6">
        <v>69200</v>
      </c>
      <c r="O131" s="6">
        <f>N131*0.2</f>
        <v>13840</v>
      </c>
      <c r="P131" s="83">
        <v>43753</v>
      </c>
      <c r="Q131" s="86">
        <v>0.41666666666666669</v>
      </c>
    </row>
    <row r="132" spans="1:17" ht="31.5" x14ac:dyDescent="0.25">
      <c r="A132" s="4">
        <v>130</v>
      </c>
      <c r="B132" s="21" t="s">
        <v>403</v>
      </c>
      <c r="C132" s="4" t="s">
        <v>39</v>
      </c>
      <c r="D132" s="4" t="s">
        <v>59</v>
      </c>
      <c r="E132" s="21" t="s">
        <v>404</v>
      </c>
      <c r="F132" s="8"/>
      <c r="G132" s="21" t="s">
        <v>27</v>
      </c>
      <c r="H132" s="21" t="s">
        <v>128</v>
      </c>
      <c r="I132" s="21" t="s">
        <v>200</v>
      </c>
      <c r="J132" s="21" t="s">
        <v>29</v>
      </c>
      <c r="K132" s="29">
        <v>1998.99</v>
      </c>
      <c r="L132" s="29">
        <v>1998.99</v>
      </c>
      <c r="M132" s="5" t="s">
        <v>405</v>
      </c>
      <c r="N132" s="6">
        <v>80000</v>
      </c>
      <c r="O132" s="6">
        <f>N132*0.2</f>
        <v>16000</v>
      </c>
      <c r="P132" s="83">
        <v>43753</v>
      </c>
      <c r="Q132" s="86">
        <v>0.42708333333333331</v>
      </c>
    </row>
    <row r="133" spans="1:17" ht="31.5" x14ac:dyDescent="0.25">
      <c r="A133" s="4">
        <v>131</v>
      </c>
      <c r="B133" s="21" t="s">
        <v>406</v>
      </c>
      <c r="C133" s="4" t="s">
        <v>39</v>
      </c>
      <c r="D133" s="4" t="s">
        <v>59</v>
      </c>
      <c r="E133" s="21" t="s">
        <v>404</v>
      </c>
      <c r="F133" s="8"/>
      <c r="G133" s="21" t="s">
        <v>27</v>
      </c>
      <c r="H133" s="21" t="s">
        <v>128</v>
      </c>
      <c r="I133" s="21" t="s">
        <v>297</v>
      </c>
      <c r="J133" s="21" t="s">
        <v>29</v>
      </c>
      <c r="K133" s="29">
        <v>1002.03</v>
      </c>
      <c r="L133" s="29">
        <v>1002.03</v>
      </c>
      <c r="M133" s="5" t="s">
        <v>405</v>
      </c>
      <c r="N133" s="6">
        <v>45100</v>
      </c>
      <c r="O133" s="6">
        <f t="shared" si="4"/>
        <v>13530</v>
      </c>
      <c r="P133" s="83">
        <v>43753</v>
      </c>
      <c r="Q133" s="86">
        <v>0.4375</v>
      </c>
    </row>
    <row r="134" spans="1:17" ht="31.5" x14ac:dyDescent="0.25">
      <c r="A134" s="4">
        <v>132</v>
      </c>
      <c r="B134" s="21" t="s">
        <v>407</v>
      </c>
      <c r="C134" s="4" t="s">
        <v>39</v>
      </c>
      <c r="D134" s="4" t="s">
        <v>59</v>
      </c>
      <c r="E134" s="21" t="s">
        <v>404</v>
      </c>
      <c r="F134" s="8"/>
      <c r="G134" s="21" t="s">
        <v>27</v>
      </c>
      <c r="H134" s="21" t="s">
        <v>408</v>
      </c>
      <c r="I134" s="21" t="s">
        <v>409</v>
      </c>
      <c r="J134" s="21" t="s">
        <v>29</v>
      </c>
      <c r="K134" s="29">
        <v>1418.48</v>
      </c>
      <c r="L134" s="29">
        <v>1418.48</v>
      </c>
      <c r="M134" s="5" t="s">
        <v>405</v>
      </c>
      <c r="N134" s="6">
        <v>63900</v>
      </c>
      <c r="O134" s="6">
        <f>N134*0.2</f>
        <v>12780</v>
      </c>
      <c r="P134" s="83">
        <v>43753</v>
      </c>
      <c r="Q134" s="86">
        <v>0.44791666666666669</v>
      </c>
    </row>
    <row r="135" spans="1:17" ht="31.5" x14ac:dyDescent="0.25">
      <c r="A135" s="4">
        <v>133</v>
      </c>
      <c r="B135" s="21" t="s">
        <v>410</v>
      </c>
      <c r="C135" s="4" t="s">
        <v>39</v>
      </c>
      <c r="D135" s="4" t="s">
        <v>59</v>
      </c>
      <c r="E135" s="21" t="s">
        <v>404</v>
      </c>
      <c r="F135" s="8"/>
      <c r="G135" s="21" t="s">
        <v>27</v>
      </c>
      <c r="H135" s="21" t="s">
        <v>408</v>
      </c>
      <c r="I135" s="21" t="s">
        <v>380</v>
      </c>
      <c r="J135" s="21" t="s">
        <v>131</v>
      </c>
      <c r="K135" s="29">
        <v>1495</v>
      </c>
      <c r="L135" s="29">
        <v>1495</v>
      </c>
      <c r="M135" s="5" t="s">
        <v>405</v>
      </c>
      <c r="N135" s="6">
        <v>67300</v>
      </c>
      <c r="O135" s="6">
        <f>N135*0.2</f>
        <v>13460</v>
      </c>
      <c r="P135" s="83">
        <v>43753</v>
      </c>
      <c r="Q135" s="86">
        <v>0.45833333333333331</v>
      </c>
    </row>
    <row r="136" spans="1:17" ht="31.5" x14ac:dyDescent="0.25">
      <c r="A136" s="4">
        <v>134</v>
      </c>
      <c r="B136" s="21" t="s">
        <v>411</v>
      </c>
      <c r="C136" s="4" t="s">
        <v>39</v>
      </c>
      <c r="D136" s="4" t="s">
        <v>59</v>
      </c>
      <c r="E136" s="21" t="s">
        <v>404</v>
      </c>
      <c r="F136" s="8"/>
      <c r="G136" s="21" t="s">
        <v>27</v>
      </c>
      <c r="H136" s="21" t="s">
        <v>128</v>
      </c>
      <c r="I136" s="21" t="s">
        <v>152</v>
      </c>
      <c r="J136" s="21" t="s">
        <v>37</v>
      </c>
      <c r="K136" s="29">
        <v>1481.71</v>
      </c>
      <c r="L136" s="29">
        <v>1481.71</v>
      </c>
      <c r="M136" s="5" t="s">
        <v>405</v>
      </c>
      <c r="N136" s="6">
        <v>59300</v>
      </c>
      <c r="O136" s="6">
        <f>N136*0.2</f>
        <v>11860</v>
      </c>
      <c r="P136" s="83">
        <v>43753</v>
      </c>
      <c r="Q136" s="86">
        <v>0.46875</v>
      </c>
    </row>
    <row r="137" spans="1:17" x14ac:dyDescent="0.25">
      <c r="A137" s="4">
        <v>135</v>
      </c>
      <c r="B137" s="21" t="s">
        <v>412</v>
      </c>
      <c r="C137" s="4" t="s">
        <v>39</v>
      </c>
      <c r="D137" s="4" t="s">
        <v>59</v>
      </c>
      <c r="E137" s="21" t="s">
        <v>413</v>
      </c>
      <c r="F137" s="8"/>
      <c r="G137" s="21" t="s">
        <v>414</v>
      </c>
      <c r="H137" s="21" t="s">
        <v>415</v>
      </c>
      <c r="I137" s="21" t="s">
        <v>416</v>
      </c>
      <c r="J137" s="21" t="s">
        <v>131</v>
      </c>
      <c r="K137" s="29">
        <v>1500</v>
      </c>
      <c r="L137" s="29">
        <v>1500</v>
      </c>
      <c r="M137" s="5" t="s">
        <v>309</v>
      </c>
      <c r="N137" s="6">
        <v>40500</v>
      </c>
      <c r="O137" s="6">
        <f t="shared" si="4"/>
        <v>12150</v>
      </c>
      <c r="P137" s="83">
        <v>43753</v>
      </c>
      <c r="Q137" s="86">
        <v>0.47916666666666669</v>
      </c>
    </row>
    <row r="138" spans="1:17" x14ac:dyDescent="0.25">
      <c r="A138" s="4">
        <v>136</v>
      </c>
      <c r="B138" s="21" t="s">
        <v>417</v>
      </c>
      <c r="C138" s="4" t="s">
        <v>39</v>
      </c>
      <c r="D138" s="4" t="s">
        <v>59</v>
      </c>
      <c r="E138" s="21" t="s">
        <v>413</v>
      </c>
      <c r="F138" s="8"/>
      <c r="G138" s="21" t="s">
        <v>414</v>
      </c>
      <c r="H138" s="21" t="s">
        <v>415</v>
      </c>
      <c r="I138" s="21" t="s">
        <v>418</v>
      </c>
      <c r="J138" s="21" t="s">
        <v>131</v>
      </c>
      <c r="K138" s="29">
        <v>2000.01</v>
      </c>
      <c r="L138" s="29">
        <v>2000.01</v>
      </c>
      <c r="M138" s="5" t="s">
        <v>309</v>
      </c>
      <c r="N138" s="6">
        <v>54100</v>
      </c>
      <c r="O138" s="6">
        <f>N138*0.2</f>
        <v>10820</v>
      </c>
      <c r="P138" s="83">
        <v>43753</v>
      </c>
      <c r="Q138" s="86">
        <v>0.48958333333333331</v>
      </c>
    </row>
    <row r="139" spans="1:17" x14ac:dyDescent="0.25">
      <c r="A139" s="4">
        <v>137</v>
      </c>
      <c r="B139" s="21" t="s">
        <v>419</v>
      </c>
      <c r="C139" s="4" t="s">
        <v>39</v>
      </c>
      <c r="D139" s="4" t="s">
        <v>59</v>
      </c>
      <c r="E139" s="21" t="s">
        <v>420</v>
      </c>
      <c r="F139" s="8" t="s">
        <v>28</v>
      </c>
      <c r="G139" s="21" t="s">
        <v>27</v>
      </c>
      <c r="H139" s="21" t="s">
        <v>421</v>
      </c>
      <c r="I139" s="21" t="s">
        <v>422</v>
      </c>
      <c r="J139" s="21" t="s">
        <v>37</v>
      </c>
      <c r="K139" s="29">
        <v>967.46</v>
      </c>
      <c r="L139" s="29">
        <v>967.46</v>
      </c>
      <c r="M139" s="5" t="s">
        <v>309</v>
      </c>
      <c r="N139" s="6">
        <v>33900</v>
      </c>
      <c r="O139" s="6">
        <f t="shared" si="4"/>
        <v>10170</v>
      </c>
      <c r="P139" s="83">
        <v>43753</v>
      </c>
      <c r="Q139" s="86">
        <v>0.5</v>
      </c>
    </row>
    <row r="140" spans="1:17" x14ac:dyDescent="0.25">
      <c r="A140" s="4">
        <v>138</v>
      </c>
      <c r="B140" s="21" t="s">
        <v>423</v>
      </c>
      <c r="C140" s="4" t="s">
        <v>39</v>
      </c>
      <c r="D140" s="4" t="s">
        <v>59</v>
      </c>
      <c r="E140" s="21" t="s">
        <v>424</v>
      </c>
      <c r="F140" s="8"/>
      <c r="G140" s="21" t="s">
        <v>27</v>
      </c>
      <c r="H140" s="21" t="s">
        <v>425</v>
      </c>
      <c r="I140" s="21" t="s">
        <v>128</v>
      </c>
      <c r="J140" s="21" t="s">
        <v>426</v>
      </c>
      <c r="K140" s="29">
        <v>1875.05</v>
      </c>
      <c r="L140" s="29">
        <v>1875.05</v>
      </c>
      <c r="M140" s="5" t="s">
        <v>309</v>
      </c>
      <c r="N140" s="6">
        <v>28200</v>
      </c>
      <c r="O140" s="6">
        <f t="shared" si="4"/>
        <v>8460</v>
      </c>
      <c r="P140" s="83">
        <v>43753</v>
      </c>
      <c r="Q140" s="86">
        <v>0.58333333333333337</v>
      </c>
    </row>
    <row r="141" spans="1:17" x14ac:dyDescent="0.25">
      <c r="A141" s="4">
        <v>139</v>
      </c>
      <c r="B141" s="21" t="s">
        <v>427</v>
      </c>
      <c r="C141" s="4" t="s">
        <v>39</v>
      </c>
      <c r="D141" s="4" t="s">
        <v>59</v>
      </c>
      <c r="E141" s="21" t="s">
        <v>424</v>
      </c>
      <c r="F141" s="8"/>
      <c r="G141" s="21" t="s">
        <v>27</v>
      </c>
      <c r="H141" s="21" t="s">
        <v>428</v>
      </c>
      <c r="I141" s="21" t="s">
        <v>128</v>
      </c>
      <c r="J141" s="21" t="s">
        <v>429</v>
      </c>
      <c r="K141" s="29">
        <v>930.5</v>
      </c>
      <c r="L141" s="29">
        <v>930.5</v>
      </c>
      <c r="M141" s="5" t="s">
        <v>309</v>
      </c>
      <c r="N141" s="6">
        <v>14000</v>
      </c>
      <c r="O141" s="6">
        <f t="shared" si="4"/>
        <v>4200</v>
      </c>
      <c r="P141" s="83">
        <v>43753</v>
      </c>
      <c r="Q141" s="86">
        <v>0.59375</v>
      </c>
    </row>
    <row r="142" spans="1:17" ht="31.5" x14ac:dyDescent="0.25">
      <c r="A142" s="4">
        <v>140</v>
      </c>
      <c r="B142" s="21" t="s">
        <v>430</v>
      </c>
      <c r="C142" s="4" t="s">
        <v>39</v>
      </c>
      <c r="D142" s="4" t="s">
        <v>59</v>
      </c>
      <c r="E142" s="21" t="s">
        <v>431</v>
      </c>
      <c r="F142" s="8"/>
      <c r="G142" s="21" t="s">
        <v>27</v>
      </c>
      <c r="H142" s="21" t="s">
        <v>432</v>
      </c>
      <c r="I142" s="21" t="s">
        <v>433</v>
      </c>
      <c r="J142" s="21" t="s">
        <v>434</v>
      </c>
      <c r="K142" s="29">
        <v>1635.6</v>
      </c>
      <c r="L142" s="29">
        <v>1635.6</v>
      </c>
      <c r="M142" s="5" t="s">
        <v>405</v>
      </c>
      <c r="N142" s="6">
        <v>40900</v>
      </c>
      <c r="O142" s="6">
        <f t="shared" si="4"/>
        <v>12270</v>
      </c>
      <c r="P142" s="83">
        <v>43753</v>
      </c>
      <c r="Q142" s="86">
        <v>0.60416666666666663</v>
      </c>
    </row>
    <row r="143" spans="1:17" x14ac:dyDescent="0.25">
      <c r="A143" s="4">
        <v>141</v>
      </c>
      <c r="B143" s="21" t="s">
        <v>435</v>
      </c>
      <c r="C143" s="4" t="s">
        <v>39</v>
      </c>
      <c r="D143" s="4" t="s">
        <v>59</v>
      </c>
      <c r="E143" s="21" t="s">
        <v>431</v>
      </c>
      <c r="F143" s="8"/>
      <c r="G143" s="21" t="s">
        <v>27</v>
      </c>
      <c r="H143" s="21" t="s">
        <v>436</v>
      </c>
      <c r="I143" s="21" t="s">
        <v>128</v>
      </c>
      <c r="J143" s="21" t="s">
        <v>437</v>
      </c>
      <c r="K143" s="29">
        <v>1427.58</v>
      </c>
      <c r="L143" s="29">
        <v>1427.58</v>
      </c>
      <c r="M143" s="5" t="s">
        <v>309</v>
      </c>
      <c r="N143" s="6">
        <v>25700</v>
      </c>
      <c r="O143" s="6">
        <f t="shared" si="4"/>
        <v>7710</v>
      </c>
      <c r="P143" s="83">
        <v>43753</v>
      </c>
      <c r="Q143" s="86">
        <v>0.61458333333333337</v>
      </c>
    </row>
    <row r="144" spans="1:17" ht="31.5" x14ac:dyDescent="0.25">
      <c r="A144" s="4">
        <v>142</v>
      </c>
      <c r="B144" s="21" t="s">
        <v>438</v>
      </c>
      <c r="C144" s="4" t="s">
        <v>39</v>
      </c>
      <c r="D144" s="4" t="s">
        <v>59</v>
      </c>
      <c r="E144" s="21" t="s">
        <v>431</v>
      </c>
      <c r="F144" s="8"/>
      <c r="G144" s="21" t="s">
        <v>27</v>
      </c>
      <c r="H144" s="21" t="s">
        <v>432</v>
      </c>
      <c r="I144" s="21" t="s">
        <v>433</v>
      </c>
      <c r="J144" s="21" t="s">
        <v>268</v>
      </c>
      <c r="K144" s="29">
        <v>1688.51</v>
      </c>
      <c r="L144" s="29">
        <v>1688.51</v>
      </c>
      <c r="M144" s="5" t="s">
        <v>405</v>
      </c>
      <c r="N144" s="6">
        <v>42300</v>
      </c>
      <c r="O144" s="6">
        <f t="shared" si="4"/>
        <v>12690</v>
      </c>
      <c r="P144" s="83">
        <v>43753</v>
      </c>
      <c r="Q144" s="86">
        <v>0.625</v>
      </c>
    </row>
    <row r="145" spans="1:17" x14ac:dyDescent="0.25">
      <c r="A145" s="4">
        <v>143</v>
      </c>
      <c r="B145" s="21" t="s">
        <v>439</v>
      </c>
      <c r="C145" s="4" t="s">
        <v>39</v>
      </c>
      <c r="D145" s="4" t="s">
        <v>59</v>
      </c>
      <c r="E145" s="21" t="s">
        <v>431</v>
      </c>
      <c r="F145" s="8"/>
      <c r="G145" s="21" t="s">
        <v>27</v>
      </c>
      <c r="H145" s="21" t="s">
        <v>149</v>
      </c>
      <c r="I145" s="21" t="s">
        <v>226</v>
      </c>
      <c r="J145" s="21" t="s">
        <v>440</v>
      </c>
      <c r="K145" s="29">
        <v>4560</v>
      </c>
      <c r="L145" s="29">
        <v>4560</v>
      </c>
      <c r="M145" s="5" t="s">
        <v>309</v>
      </c>
      <c r="N145" s="6">
        <v>82100</v>
      </c>
      <c r="O145" s="6">
        <f>N145*0.2</f>
        <v>16420</v>
      </c>
      <c r="P145" s="83">
        <v>43753</v>
      </c>
      <c r="Q145" s="86">
        <v>0.64583333333333337</v>
      </c>
    </row>
    <row r="146" spans="1:17" x14ac:dyDescent="0.25">
      <c r="A146" s="4">
        <v>144</v>
      </c>
      <c r="B146" s="21" t="s">
        <v>441</v>
      </c>
      <c r="C146" s="4" t="s">
        <v>39</v>
      </c>
      <c r="D146" s="4" t="s">
        <v>59</v>
      </c>
      <c r="E146" s="21" t="s">
        <v>25</v>
      </c>
      <c r="F146" s="8"/>
      <c r="G146" s="21" t="s">
        <v>27</v>
      </c>
      <c r="H146" s="21" t="s">
        <v>37</v>
      </c>
      <c r="I146" s="21" t="s">
        <v>226</v>
      </c>
      <c r="J146" s="21" t="s">
        <v>442</v>
      </c>
      <c r="K146" s="29">
        <v>1600</v>
      </c>
      <c r="L146" s="29">
        <v>1600</v>
      </c>
      <c r="M146" s="5" t="s">
        <v>309</v>
      </c>
      <c r="N146" s="6">
        <v>40000</v>
      </c>
      <c r="O146" s="6">
        <f t="shared" si="4"/>
        <v>12000</v>
      </c>
      <c r="P146" s="83">
        <v>43753</v>
      </c>
      <c r="Q146" s="86">
        <v>0.65625</v>
      </c>
    </row>
    <row r="147" spans="1:17" x14ac:dyDescent="0.25">
      <c r="A147" s="4">
        <v>145</v>
      </c>
      <c r="B147" s="21" t="s">
        <v>443</v>
      </c>
      <c r="C147" s="4" t="s">
        <v>39</v>
      </c>
      <c r="D147" s="4" t="s">
        <v>59</v>
      </c>
      <c r="E147" s="21" t="s">
        <v>444</v>
      </c>
      <c r="F147" s="8"/>
      <c r="G147" s="21" t="s">
        <v>27</v>
      </c>
      <c r="H147" s="21" t="s">
        <v>445</v>
      </c>
      <c r="I147" s="21" t="s">
        <v>226</v>
      </c>
      <c r="J147" s="21" t="s">
        <v>446</v>
      </c>
      <c r="K147" s="29">
        <v>1408</v>
      </c>
      <c r="L147" s="29">
        <v>1408</v>
      </c>
      <c r="M147" s="5" t="s">
        <v>309</v>
      </c>
      <c r="N147" s="6">
        <v>28200</v>
      </c>
      <c r="O147" s="6">
        <f t="shared" si="4"/>
        <v>8460</v>
      </c>
      <c r="P147" s="83">
        <v>43753</v>
      </c>
      <c r="Q147" s="86">
        <v>0.66666666666666663</v>
      </c>
    </row>
    <row r="148" spans="1:17" ht="15.75" customHeight="1" x14ac:dyDescent="0.25">
      <c r="A148" s="4">
        <v>146</v>
      </c>
      <c r="B148" s="21" t="s">
        <v>447</v>
      </c>
      <c r="C148" s="4" t="s">
        <v>39</v>
      </c>
      <c r="D148" s="4" t="s">
        <v>59</v>
      </c>
      <c r="E148" s="21" t="s">
        <v>448</v>
      </c>
      <c r="F148" s="8"/>
      <c r="G148" s="21" t="s">
        <v>27</v>
      </c>
      <c r="H148" s="21" t="s">
        <v>268</v>
      </c>
      <c r="I148" s="21" t="s">
        <v>226</v>
      </c>
      <c r="J148" s="21" t="s">
        <v>449</v>
      </c>
      <c r="K148" s="29">
        <v>1700</v>
      </c>
      <c r="L148" s="29">
        <v>1700</v>
      </c>
      <c r="M148" s="5" t="s">
        <v>309</v>
      </c>
      <c r="N148" s="6">
        <v>35700</v>
      </c>
      <c r="O148" s="6">
        <f t="shared" si="4"/>
        <v>10710</v>
      </c>
      <c r="P148" s="83">
        <v>43754</v>
      </c>
      <c r="Q148" s="86">
        <v>0.375</v>
      </c>
    </row>
    <row r="149" spans="1:17" ht="31.5" x14ac:dyDescent="0.25">
      <c r="A149" s="4">
        <v>147</v>
      </c>
      <c r="B149" s="21" t="s">
        <v>450</v>
      </c>
      <c r="C149" s="4" t="s">
        <v>39</v>
      </c>
      <c r="D149" s="4" t="s">
        <v>59</v>
      </c>
      <c r="E149" s="21" t="s">
        <v>451</v>
      </c>
      <c r="F149" s="8" t="s">
        <v>28</v>
      </c>
      <c r="G149" s="21" t="s">
        <v>27</v>
      </c>
      <c r="H149" s="21" t="s">
        <v>452</v>
      </c>
      <c r="I149" s="21" t="s">
        <v>453</v>
      </c>
      <c r="J149" s="21" t="s">
        <v>131</v>
      </c>
      <c r="K149" s="29">
        <v>1164.92</v>
      </c>
      <c r="L149" s="29">
        <v>1164.92</v>
      </c>
      <c r="M149" s="5" t="s">
        <v>454</v>
      </c>
      <c r="N149" s="6">
        <v>25700</v>
      </c>
      <c r="O149" s="6">
        <f t="shared" si="4"/>
        <v>7710</v>
      </c>
      <c r="P149" s="83">
        <v>43754</v>
      </c>
      <c r="Q149" s="86">
        <v>0.38541666666666669</v>
      </c>
    </row>
    <row r="150" spans="1:17" ht="31.5" x14ac:dyDescent="0.25">
      <c r="A150" s="4">
        <v>148</v>
      </c>
      <c r="B150" s="21" t="s">
        <v>455</v>
      </c>
      <c r="C150" s="4" t="s">
        <v>39</v>
      </c>
      <c r="D150" s="4" t="s">
        <v>59</v>
      </c>
      <c r="E150" s="21" t="s">
        <v>451</v>
      </c>
      <c r="F150" s="8" t="s">
        <v>28</v>
      </c>
      <c r="G150" s="21" t="s">
        <v>27</v>
      </c>
      <c r="H150" s="21" t="s">
        <v>452</v>
      </c>
      <c r="I150" s="21" t="s">
        <v>456</v>
      </c>
      <c r="J150" s="21" t="s">
        <v>149</v>
      </c>
      <c r="K150" s="21">
        <v>1159.6400000000001</v>
      </c>
      <c r="L150" s="21">
        <v>1159.6400000000001</v>
      </c>
      <c r="M150" s="5" t="s">
        <v>454</v>
      </c>
      <c r="N150" s="6">
        <v>25600</v>
      </c>
      <c r="O150" s="6">
        <f t="shared" si="4"/>
        <v>7680</v>
      </c>
      <c r="P150" s="83">
        <v>43754</v>
      </c>
      <c r="Q150" s="86">
        <v>0.39583333333333331</v>
      </c>
    </row>
    <row r="151" spans="1:17" ht="31.5" x14ac:dyDescent="0.25">
      <c r="A151" s="4">
        <v>149</v>
      </c>
      <c r="B151" s="21" t="s">
        <v>457</v>
      </c>
      <c r="C151" s="4" t="s">
        <v>39</v>
      </c>
      <c r="D151" s="4" t="s">
        <v>59</v>
      </c>
      <c r="E151" s="21" t="s">
        <v>451</v>
      </c>
      <c r="F151" s="8" t="s">
        <v>28</v>
      </c>
      <c r="G151" s="21" t="s">
        <v>27</v>
      </c>
      <c r="H151" s="21" t="s">
        <v>452</v>
      </c>
      <c r="I151" s="21" t="s">
        <v>456</v>
      </c>
      <c r="J151" s="21" t="s">
        <v>29</v>
      </c>
      <c r="K151" s="21">
        <v>1111.3</v>
      </c>
      <c r="L151" s="21">
        <v>1111.3</v>
      </c>
      <c r="M151" s="5" t="s">
        <v>454</v>
      </c>
      <c r="N151" s="6">
        <v>24500</v>
      </c>
      <c r="O151" s="6">
        <f t="shared" si="4"/>
        <v>7350</v>
      </c>
      <c r="P151" s="83">
        <v>43754</v>
      </c>
      <c r="Q151" s="86">
        <v>0.40625</v>
      </c>
    </row>
    <row r="152" spans="1:17" x14ac:dyDescent="0.25">
      <c r="A152" s="4">
        <v>150</v>
      </c>
      <c r="B152" s="21" t="s">
        <v>458</v>
      </c>
      <c r="C152" s="4" t="s">
        <v>39</v>
      </c>
      <c r="D152" s="4" t="s">
        <v>59</v>
      </c>
      <c r="E152" s="21" t="s">
        <v>459</v>
      </c>
      <c r="F152" s="8" t="s">
        <v>28</v>
      </c>
      <c r="G152" s="21" t="s">
        <v>460</v>
      </c>
      <c r="H152" s="21" t="s">
        <v>461</v>
      </c>
      <c r="I152" s="21" t="s">
        <v>209</v>
      </c>
      <c r="J152" s="21" t="s">
        <v>131</v>
      </c>
      <c r="K152" s="21">
        <v>1248.44</v>
      </c>
      <c r="L152" s="21">
        <v>1248.44</v>
      </c>
      <c r="M152" s="5" t="s">
        <v>309</v>
      </c>
      <c r="N152" s="6">
        <v>31300</v>
      </c>
      <c r="O152" s="6">
        <f t="shared" si="4"/>
        <v>9390</v>
      </c>
      <c r="P152" s="83">
        <v>43754</v>
      </c>
      <c r="Q152" s="86">
        <v>0.41666666666666669</v>
      </c>
    </row>
    <row r="153" spans="1:17" x14ac:dyDescent="0.25">
      <c r="A153" s="4">
        <v>151</v>
      </c>
      <c r="B153" s="21" t="s">
        <v>462</v>
      </c>
      <c r="C153" s="4" t="s">
        <v>39</v>
      </c>
      <c r="D153" s="4" t="s">
        <v>59</v>
      </c>
      <c r="E153" s="21" t="s">
        <v>459</v>
      </c>
      <c r="F153" s="8" t="s">
        <v>28</v>
      </c>
      <c r="G153" s="21" t="s">
        <v>27</v>
      </c>
      <c r="H153" s="21" t="s">
        <v>463</v>
      </c>
      <c r="I153" s="21" t="s">
        <v>464</v>
      </c>
      <c r="J153" s="21" t="s">
        <v>131</v>
      </c>
      <c r="K153" s="29">
        <v>238.25</v>
      </c>
      <c r="L153" s="29">
        <v>238.25</v>
      </c>
      <c r="M153" s="5" t="s">
        <v>309</v>
      </c>
      <c r="N153" s="6">
        <v>6000</v>
      </c>
      <c r="O153" s="6">
        <f t="shared" si="4"/>
        <v>1800</v>
      </c>
      <c r="P153" s="83">
        <v>43754</v>
      </c>
      <c r="Q153" s="86">
        <v>0.42708333333333331</v>
      </c>
    </row>
    <row r="154" spans="1:17" ht="31.5" x14ac:dyDescent="0.25">
      <c r="A154" s="4">
        <v>152</v>
      </c>
      <c r="B154" s="21" t="s">
        <v>465</v>
      </c>
      <c r="C154" s="4" t="s">
        <v>39</v>
      </c>
      <c r="D154" s="4" t="s">
        <v>59</v>
      </c>
      <c r="E154" s="21" t="s">
        <v>466</v>
      </c>
      <c r="F154" s="8"/>
      <c r="G154" s="21" t="s">
        <v>27</v>
      </c>
      <c r="H154" s="21" t="s">
        <v>467</v>
      </c>
      <c r="I154" s="21" t="s">
        <v>468</v>
      </c>
      <c r="J154" s="21" t="s">
        <v>469</v>
      </c>
      <c r="K154" s="29">
        <v>867.54</v>
      </c>
      <c r="L154" s="29">
        <v>867.54</v>
      </c>
      <c r="M154" s="5" t="s">
        <v>454</v>
      </c>
      <c r="N154" s="6">
        <v>52100</v>
      </c>
      <c r="O154" s="6">
        <f>N154*0.2</f>
        <v>10420</v>
      </c>
      <c r="P154" s="83">
        <v>43754</v>
      </c>
      <c r="Q154" s="86">
        <v>0.4375</v>
      </c>
    </row>
    <row r="155" spans="1:17" ht="31.5" x14ac:dyDescent="0.25">
      <c r="A155" s="4">
        <v>153</v>
      </c>
      <c r="B155" s="21" t="s">
        <v>470</v>
      </c>
      <c r="C155" s="4" t="s">
        <v>39</v>
      </c>
      <c r="D155" s="4" t="s">
        <v>59</v>
      </c>
      <c r="E155" s="21" t="s">
        <v>466</v>
      </c>
      <c r="F155" s="8"/>
      <c r="G155" s="21" t="s">
        <v>27</v>
      </c>
      <c r="H155" s="21" t="s">
        <v>463</v>
      </c>
      <c r="I155" s="21" t="s">
        <v>471</v>
      </c>
      <c r="J155" s="21" t="s">
        <v>34</v>
      </c>
      <c r="K155" s="29">
        <v>367.33</v>
      </c>
      <c r="L155" s="29">
        <v>367.33</v>
      </c>
      <c r="M155" s="5" t="s">
        <v>454</v>
      </c>
      <c r="N155" s="6">
        <v>23900</v>
      </c>
      <c r="O155" s="6">
        <f t="shared" si="4"/>
        <v>7170</v>
      </c>
      <c r="P155" s="83">
        <v>43754</v>
      </c>
      <c r="Q155" s="86">
        <v>0.44791666666666669</v>
      </c>
    </row>
    <row r="156" spans="1:17" ht="31.5" x14ac:dyDescent="0.25">
      <c r="A156" s="4">
        <v>154</v>
      </c>
      <c r="B156" s="21" t="s">
        <v>472</v>
      </c>
      <c r="C156" s="4" t="s">
        <v>39</v>
      </c>
      <c r="D156" s="4" t="s">
        <v>59</v>
      </c>
      <c r="E156" s="21" t="s">
        <v>473</v>
      </c>
      <c r="F156" s="8"/>
      <c r="G156" s="21" t="s">
        <v>27</v>
      </c>
      <c r="H156" s="21" t="s">
        <v>474</v>
      </c>
      <c r="I156" s="21" t="s">
        <v>475</v>
      </c>
      <c r="J156" s="21" t="s">
        <v>32</v>
      </c>
      <c r="K156" s="29">
        <v>461.76</v>
      </c>
      <c r="L156" s="29">
        <v>406.55</v>
      </c>
      <c r="M156" s="5" t="s">
        <v>454</v>
      </c>
      <c r="N156" s="6">
        <v>28500</v>
      </c>
      <c r="O156" s="6">
        <f t="shared" si="4"/>
        <v>8550</v>
      </c>
      <c r="P156" s="83">
        <v>43754</v>
      </c>
      <c r="Q156" s="86">
        <v>0.45833333333333331</v>
      </c>
    </row>
    <row r="157" spans="1:17" ht="31.5" x14ac:dyDescent="0.25">
      <c r="A157" s="4">
        <v>155</v>
      </c>
      <c r="B157" s="21" t="s">
        <v>476</v>
      </c>
      <c r="C157" s="4" t="s">
        <v>39</v>
      </c>
      <c r="D157" s="4" t="s">
        <v>59</v>
      </c>
      <c r="E157" s="21" t="s">
        <v>473</v>
      </c>
      <c r="F157" s="8"/>
      <c r="G157" s="21" t="s">
        <v>27</v>
      </c>
      <c r="H157" s="21" t="s">
        <v>477</v>
      </c>
      <c r="I157" s="21" t="s">
        <v>478</v>
      </c>
      <c r="J157" s="21" t="s">
        <v>131</v>
      </c>
      <c r="K157" s="29">
        <v>888.94</v>
      </c>
      <c r="L157" s="29">
        <v>888.94</v>
      </c>
      <c r="M157" s="5" t="s">
        <v>479</v>
      </c>
      <c r="N157" s="6">
        <v>66700</v>
      </c>
      <c r="O157" s="6">
        <f t="shared" ref="O157:O162" si="5">N157*0.2</f>
        <v>13340</v>
      </c>
      <c r="P157" s="83">
        <v>43754</v>
      </c>
      <c r="Q157" s="86">
        <v>0.46875</v>
      </c>
    </row>
    <row r="158" spans="1:17" ht="31.5" x14ac:dyDescent="0.25">
      <c r="A158" s="4">
        <v>156</v>
      </c>
      <c r="B158" s="21" t="s">
        <v>480</v>
      </c>
      <c r="C158" s="4" t="s">
        <v>39</v>
      </c>
      <c r="D158" s="4" t="s">
        <v>59</v>
      </c>
      <c r="E158" s="21" t="s">
        <v>481</v>
      </c>
      <c r="F158" s="8"/>
      <c r="G158" s="21" t="s">
        <v>27</v>
      </c>
      <c r="H158" s="21" t="s">
        <v>482</v>
      </c>
      <c r="I158" s="21" t="s">
        <v>148</v>
      </c>
      <c r="J158" s="21" t="s">
        <v>149</v>
      </c>
      <c r="K158" s="29">
        <v>1250.47</v>
      </c>
      <c r="L158" s="29">
        <v>1250.47</v>
      </c>
      <c r="M158" s="5" t="s">
        <v>405</v>
      </c>
      <c r="N158" s="6">
        <v>71300</v>
      </c>
      <c r="O158" s="6">
        <f t="shared" si="5"/>
        <v>14260</v>
      </c>
      <c r="P158" s="83">
        <v>43754</v>
      </c>
      <c r="Q158" s="86">
        <v>0.47916666666666669</v>
      </c>
    </row>
    <row r="159" spans="1:17" ht="31.5" x14ac:dyDescent="0.25">
      <c r="A159" s="4">
        <v>157</v>
      </c>
      <c r="B159" s="21" t="s">
        <v>483</v>
      </c>
      <c r="C159" s="4" t="s">
        <v>39</v>
      </c>
      <c r="D159" s="4" t="s">
        <v>59</v>
      </c>
      <c r="E159" s="21" t="s">
        <v>481</v>
      </c>
      <c r="F159" s="8"/>
      <c r="G159" s="21" t="s">
        <v>27</v>
      </c>
      <c r="H159" s="21" t="s">
        <v>482</v>
      </c>
      <c r="I159" s="21" t="s">
        <v>148</v>
      </c>
      <c r="J159" s="21" t="s">
        <v>29</v>
      </c>
      <c r="K159" s="29">
        <v>1150</v>
      </c>
      <c r="L159" s="29">
        <v>1150</v>
      </c>
      <c r="M159" s="5" t="s">
        <v>405</v>
      </c>
      <c r="N159" s="6">
        <v>61000</v>
      </c>
      <c r="O159" s="6">
        <f t="shared" si="5"/>
        <v>12200</v>
      </c>
      <c r="P159" s="83">
        <v>43754</v>
      </c>
      <c r="Q159" s="86">
        <v>0.48958333333333331</v>
      </c>
    </row>
    <row r="160" spans="1:17" ht="31.5" x14ac:dyDescent="0.25">
      <c r="A160" s="4">
        <v>158</v>
      </c>
      <c r="B160" s="21" t="s">
        <v>484</v>
      </c>
      <c r="C160" s="4" t="s">
        <v>39</v>
      </c>
      <c r="D160" s="4" t="s">
        <v>59</v>
      </c>
      <c r="E160" s="21" t="s">
        <v>481</v>
      </c>
      <c r="F160" s="8"/>
      <c r="G160" s="21" t="s">
        <v>27</v>
      </c>
      <c r="H160" s="21" t="s">
        <v>482</v>
      </c>
      <c r="I160" s="21" t="s">
        <v>148</v>
      </c>
      <c r="J160" s="21" t="s">
        <v>131</v>
      </c>
      <c r="K160" s="29">
        <v>1283.01</v>
      </c>
      <c r="L160" s="29">
        <v>1283.01</v>
      </c>
      <c r="M160" s="5" t="s">
        <v>405</v>
      </c>
      <c r="N160" s="6">
        <v>73200</v>
      </c>
      <c r="O160" s="6">
        <f t="shared" si="5"/>
        <v>14640</v>
      </c>
      <c r="P160" s="83">
        <v>43754</v>
      </c>
      <c r="Q160" s="86">
        <v>0.5</v>
      </c>
    </row>
    <row r="161" spans="1:17" ht="31.5" x14ac:dyDescent="0.25">
      <c r="A161" s="4">
        <v>159</v>
      </c>
      <c r="B161" s="21" t="s">
        <v>485</v>
      </c>
      <c r="C161" s="4" t="s">
        <v>39</v>
      </c>
      <c r="D161" s="4" t="s">
        <v>59</v>
      </c>
      <c r="E161" s="21" t="s">
        <v>481</v>
      </c>
      <c r="F161" s="8"/>
      <c r="G161" s="21" t="s">
        <v>27</v>
      </c>
      <c r="H161" s="21" t="s">
        <v>486</v>
      </c>
      <c r="I161" s="21" t="s">
        <v>487</v>
      </c>
      <c r="J161" s="21" t="s">
        <v>131</v>
      </c>
      <c r="K161" s="29">
        <v>1300</v>
      </c>
      <c r="L161" s="29">
        <v>1300</v>
      </c>
      <c r="M161" s="5" t="s">
        <v>405</v>
      </c>
      <c r="N161" s="6">
        <v>74150</v>
      </c>
      <c r="O161" s="6">
        <f t="shared" si="5"/>
        <v>14830</v>
      </c>
      <c r="P161" s="83">
        <v>43754</v>
      </c>
      <c r="Q161" s="86">
        <v>0.58333333333333337</v>
      </c>
    </row>
    <row r="162" spans="1:17" ht="32.25" thickBot="1" x14ac:dyDescent="0.3">
      <c r="A162" s="14">
        <v>160</v>
      </c>
      <c r="B162" s="15" t="s">
        <v>488</v>
      </c>
      <c r="C162" s="14" t="s">
        <v>39</v>
      </c>
      <c r="D162" s="14" t="s">
        <v>59</v>
      </c>
      <c r="E162" s="15" t="s">
        <v>481</v>
      </c>
      <c r="F162" s="32"/>
      <c r="G162" s="15" t="s">
        <v>27</v>
      </c>
      <c r="H162" s="15" t="s">
        <v>486</v>
      </c>
      <c r="I162" s="15" t="s">
        <v>489</v>
      </c>
      <c r="J162" s="15" t="s">
        <v>149</v>
      </c>
      <c r="K162" s="33">
        <v>1450</v>
      </c>
      <c r="L162" s="33">
        <v>1450</v>
      </c>
      <c r="M162" s="17" t="s">
        <v>405</v>
      </c>
      <c r="N162" s="16">
        <v>82700</v>
      </c>
      <c r="O162" s="16">
        <f t="shared" si="5"/>
        <v>16540</v>
      </c>
      <c r="P162" s="83">
        <v>43754</v>
      </c>
      <c r="Q162" s="88">
        <v>0.59375</v>
      </c>
    </row>
    <row r="163" spans="1:17" s="13" customFormat="1" ht="11.25" customHeight="1" thickBot="1" x14ac:dyDescent="0.3">
      <c r="A163" s="9"/>
      <c r="B163" s="10"/>
      <c r="C163" s="9"/>
      <c r="D163" s="9"/>
      <c r="E163" s="9"/>
      <c r="F163" s="9"/>
      <c r="G163" s="10"/>
      <c r="H163" s="10"/>
      <c r="I163" s="9"/>
      <c r="J163" s="9"/>
      <c r="K163" s="11"/>
      <c r="L163" s="9"/>
      <c r="M163" s="12"/>
      <c r="N163" s="11"/>
      <c r="O163" s="11"/>
      <c r="P163" s="19"/>
      <c r="Q163" s="20"/>
    </row>
    <row r="164" spans="1:17" s="13" customFormat="1" ht="19.5" customHeight="1" thickBot="1" x14ac:dyDescent="0.3">
      <c r="A164" s="100" t="s">
        <v>107</v>
      </c>
      <c r="B164" s="101"/>
      <c r="C164" s="101"/>
      <c r="D164" s="101"/>
      <c r="E164" s="101"/>
      <c r="F164" s="101"/>
      <c r="G164" s="101"/>
      <c r="H164" s="101"/>
      <c r="I164" s="101"/>
      <c r="J164" s="101"/>
      <c r="K164" s="101"/>
      <c r="L164" s="101"/>
      <c r="M164" s="101"/>
      <c r="N164" s="101"/>
      <c r="O164" s="102"/>
      <c r="P164" s="102"/>
      <c r="Q164" s="99"/>
    </row>
    <row r="165" spans="1:17" s="13" customFormat="1" ht="47.25" x14ac:dyDescent="0.25">
      <c r="A165" s="25" t="s">
        <v>5</v>
      </c>
      <c r="B165" s="25" t="s">
        <v>6</v>
      </c>
      <c r="C165" s="25" t="s">
        <v>18</v>
      </c>
      <c r="D165" s="25" t="s">
        <v>7</v>
      </c>
      <c r="E165" s="25" t="s">
        <v>8</v>
      </c>
      <c r="F165" s="26" t="s">
        <v>9</v>
      </c>
      <c r="G165" s="25" t="s">
        <v>10</v>
      </c>
      <c r="H165" s="27" t="s">
        <v>11</v>
      </c>
      <c r="I165" s="25" t="s">
        <v>12</v>
      </c>
      <c r="J165" s="25" t="s">
        <v>13</v>
      </c>
      <c r="K165" s="28" t="s">
        <v>14</v>
      </c>
      <c r="L165" s="38" t="s">
        <v>110</v>
      </c>
      <c r="M165" s="38" t="s">
        <v>109</v>
      </c>
      <c r="N165" s="39" t="s">
        <v>108</v>
      </c>
      <c r="O165" s="28" t="s">
        <v>92</v>
      </c>
      <c r="P165" s="40" t="s">
        <v>93</v>
      </c>
      <c r="Q165" s="41" t="s">
        <v>20</v>
      </c>
    </row>
    <row r="166" spans="1:17" s="13" customFormat="1" ht="15.75" customHeight="1" x14ac:dyDescent="0.25">
      <c r="A166" s="4">
        <v>161</v>
      </c>
      <c r="B166" s="4">
        <v>42020105948</v>
      </c>
      <c r="C166" s="4" t="s">
        <v>626</v>
      </c>
      <c r="D166" s="4" t="s">
        <v>85</v>
      </c>
      <c r="E166" s="4" t="s">
        <v>627</v>
      </c>
      <c r="F166" s="8" t="s">
        <v>628</v>
      </c>
      <c r="G166" s="4" t="s">
        <v>629</v>
      </c>
      <c r="H166" s="22" t="s">
        <v>630</v>
      </c>
      <c r="I166" s="4">
        <v>237</v>
      </c>
      <c r="J166" s="4">
        <v>1</v>
      </c>
      <c r="K166" s="7">
        <v>659.73</v>
      </c>
      <c r="L166" s="23" t="s">
        <v>631</v>
      </c>
      <c r="M166" s="23" t="s">
        <v>632</v>
      </c>
      <c r="N166" s="24">
        <v>150</v>
      </c>
      <c r="O166" s="7">
        <f>N166/100*20</f>
        <v>30</v>
      </c>
      <c r="P166" s="83">
        <v>43754</v>
      </c>
      <c r="Q166" s="86">
        <v>0.60416666666666663</v>
      </c>
    </row>
    <row r="167" spans="1:17" s="13" customFormat="1" x14ac:dyDescent="0.25">
      <c r="A167" s="4">
        <f>A166+1</f>
        <v>162</v>
      </c>
      <c r="B167" s="4">
        <v>42020105966</v>
      </c>
      <c r="C167" s="4" t="s">
        <v>626</v>
      </c>
      <c r="D167" s="4" t="s">
        <v>85</v>
      </c>
      <c r="E167" s="4" t="s">
        <v>627</v>
      </c>
      <c r="F167" s="8" t="s">
        <v>633</v>
      </c>
      <c r="G167" s="4" t="s">
        <v>629</v>
      </c>
      <c r="H167" s="22" t="s">
        <v>634</v>
      </c>
      <c r="I167" s="4">
        <v>355</v>
      </c>
      <c r="J167" s="4">
        <v>130</v>
      </c>
      <c r="K167" s="7">
        <v>29214.76</v>
      </c>
      <c r="L167" s="23" t="s">
        <v>631</v>
      </c>
      <c r="M167" s="23" t="s">
        <v>632</v>
      </c>
      <c r="N167" s="24">
        <v>4825</v>
      </c>
      <c r="O167" s="7">
        <f t="shared" ref="O167:O195" si="6">N167/100*20</f>
        <v>965</v>
      </c>
      <c r="P167" s="83">
        <v>43754</v>
      </c>
      <c r="Q167" s="86">
        <v>0.61458333333333337</v>
      </c>
    </row>
    <row r="168" spans="1:17" s="13" customFormat="1" x14ac:dyDescent="0.25">
      <c r="A168" s="4">
        <f t="shared" ref="A168:A195" si="7">A167+1</f>
        <v>163</v>
      </c>
      <c r="B168" s="4">
        <v>42020105999</v>
      </c>
      <c r="C168" s="4" t="s">
        <v>626</v>
      </c>
      <c r="D168" s="4" t="s">
        <v>85</v>
      </c>
      <c r="E168" s="4" t="s">
        <v>627</v>
      </c>
      <c r="F168" s="8" t="s">
        <v>635</v>
      </c>
      <c r="G168" s="4" t="s">
        <v>629</v>
      </c>
      <c r="H168" s="22" t="s">
        <v>636</v>
      </c>
      <c r="I168" s="4">
        <v>359</v>
      </c>
      <c r="J168" s="4">
        <v>286</v>
      </c>
      <c r="K168" s="7">
        <v>30196.15</v>
      </c>
      <c r="L168" s="23" t="s">
        <v>631</v>
      </c>
      <c r="M168" s="23" t="s">
        <v>632</v>
      </c>
      <c r="N168" s="24">
        <v>4985</v>
      </c>
      <c r="O168" s="7">
        <f t="shared" si="6"/>
        <v>997</v>
      </c>
      <c r="P168" s="83">
        <v>43754</v>
      </c>
      <c r="Q168" s="86">
        <v>0.625</v>
      </c>
    </row>
    <row r="169" spans="1:17" s="13" customFormat="1" x14ac:dyDescent="0.25">
      <c r="A169" s="4">
        <f t="shared" si="7"/>
        <v>164</v>
      </c>
      <c r="B169" s="4">
        <v>42020106043</v>
      </c>
      <c r="C169" s="4" t="s">
        <v>626</v>
      </c>
      <c r="D169" s="4" t="s">
        <v>85</v>
      </c>
      <c r="E169" s="4" t="s">
        <v>627</v>
      </c>
      <c r="F169" s="8" t="s">
        <v>637</v>
      </c>
      <c r="G169" s="4" t="s">
        <v>629</v>
      </c>
      <c r="H169" s="22" t="s">
        <v>638</v>
      </c>
      <c r="I169" s="4">
        <v>368</v>
      </c>
      <c r="J169" s="4">
        <v>113</v>
      </c>
      <c r="K169" s="7">
        <v>7900</v>
      </c>
      <c r="L169" s="23" t="s">
        <v>631</v>
      </c>
      <c r="M169" s="23" t="s">
        <v>632</v>
      </c>
      <c r="N169" s="24">
        <v>1310</v>
      </c>
      <c r="O169" s="7">
        <f t="shared" si="6"/>
        <v>262</v>
      </c>
      <c r="P169" s="83">
        <v>43754</v>
      </c>
      <c r="Q169" s="86">
        <v>0.64583333333333337</v>
      </c>
    </row>
    <row r="170" spans="1:17" s="13" customFormat="1" x14ac:dyDescent="0.25">
      <c r="A170" s="4">
        <f t="shared" si="7"/>
        <v>165</v>
      </c>
      <c r="B170" s="4">
        <v>42020106071</v>
      </c>
      <c r="C170" s="4" t="s">
        <v>626</v>
      </c>
      <c r="D170" s="4" t="s">
        <v>85</v>
      </c>
      <c r="E170" s="4" t="s">
        <v>627</v>
      </c>
      <c r="F170" s="8" t="s">
        <v>639</v>
      </c>
      <c r="G170" s="4" t="s">
        <v>86</v>
      </c>
      <c r="H170" s="22" t="s">
        <v>636</v>
      </c>
      <c r="I170" s="4">
        <v>368</v>
      </c>
      <c r="J170" s="4">
        <v>339</v>
      </c>
      <c r="K170" s="7">
        <v>9600</v>
      </c>
      <c r="L170" s="23" t="s">
        <v>631</v>
      </c>
      <c r="M170" s="23" t="s">
        <v>632</v>
      </c>
      <c r="N170" s="24">
        <v>1590</v>
      </c>
      <c r="O170" s="7">
        <f t="shared" si="6"/>
        <v>318</v>
      </c>
      <c r="P170" s="83">
        <v>43754</v>
      </c>
      <c r="Q170" s="86">
        <v>0.65625</v>
      </c>
    </row>
    <row r="171" spans="1:17" s="13" customFormat="1" x14ac:dyDescent="0.25">
      <c r="A171" s="4">
        <f t="shared" si="7"/>
        <v>166</v>
      </c>
      <c r="B171" s="4">
        <v>42020105503</v>
      </c>
      <c r="C171" s="4" t="s">
        <v>626</v>
      </c>
      <c r="D171" s="4" t="s">
        <v>85</v>
      </c>
      <c r="E171" s="4" t="s">
        <v>640</v>
      </c>
      <c r="F171" s="8" t="s">
        <v>641</v>
      </c>
      <c r="G171" s="4" t="s">
        <v>86</v>
      </c>
      <c r="H171" s="22" t="s">
        <v>642</v>
      </c>
      <c r="I171" s="4">
        <v>199</v>
      </c>
      <c r="J171" s="4">
        <v>10</v>
      </c>
      <c r="K171" s="7">
        <v>14078.22</v>
      </c>
      <c r="L171" s="23" t="s">
        <v>631</v>
      </c>
      <c r="M171" s="23" t="s">
        <v>632</v>
      </c>
      <c r="N171" s="24">
        <v>1910</v>
      </c>
      <c r="O171" s="7">
        <f t="shared" si="6"/>
        <v>382</v>
      </c>
      <c r="P171" s="83">
        <v>43754</v>
      </c>
      <c r="Q171" s="86">
        <v>0.66666666666666663</v>
      </c>
    </row>
    <row r="172" spans="1:17" s="13" customFormat="1" ht="15.75" customHeight="1" x14ac:dyDescent="0.25">
      <c r="A172" s="4">
        <f t="shared" si="7"/>
        <v>167</v>
      </c>
      <c r="B172" s="4">
        <v>42020105475</v>
      </c>
      <c r="C172" s="4" t="s">
        <v>626</v>
      </c>
      <c r="D172" s="4" t="s">
        <v>85</v>
      </c>
      <c r="E172" s="4" t="s">
        <v>640</v>
      </c>
      <c r="F172" s="8"/>
      <c r="G172" s="4" t="s">
        <v>87</v>
      </c>
      <c r="H172" s="22" t="s">
        <v>643</v>
      </c>
      <c r="I172" s="4">
        <v>145</v>
      </c>
      <c r="J172" s="4">
        <v>20</v>
      </c>
      <c r="K172" s="7">
        <v>4410.26</v>
      </c>
      <c r="L172" s="23" t="s">
        <v>631</v>
      </c>
      <c r="M172" s="23" t="s">
        <v>632</v>
      </c>
      <c r="N172" s="24">
        <v>1330</v>
      </c>
      <c r="O172" s="7">
        <f t="shared" si="6"/>
        <v>266</v>
      </c>
      <c r="P172" s="83">
        <v>43755</v>
      </c>
      <c r="Q172" s="86">
        <v>0.375</v>
      </c>
    </row>
    <row r="173" spans="1:17" s="13" customFormat="1" x14ac:dyDescent="0.25">
      <c r="A173" s="4">
        <f t="shared" si="7"/>
        <v>168</v>
      </c>
      <c r="B173" s="4">
        <v>42020104458</v>
      </c>
      <c r="C173" s="4" t="s">
        <v>626</v>
      </c>
      <c r="D173" s="4" t="s">
        <v>85</v>
      </c>
      <c r="E173" s="4" t="s">
        <v>644</v>
      </c>
      <c r="F173" s="8" t="s">
        <v>645</v>
      </c>
      <c r="G173" s="4" t="s">
        <v>629</v>
      </c>
      <c r="H173" s="22" t="s">
        <v>646</v>
      </c>
      <c r="I173" s="4">
        <v>141</v>
      </c>
      <c r="J173" s="4">
        <v>106</v>
      </c>
      <c r="K173" s="7">
        <v>900</v>
      </c>
      <c r="L173" s="23" t="s">
        <v>631</v>
      </c>
      <c r="M173" s="23" t="s">
        <v>632</v>
      </c>
      <c r="N173" s="24">
        <v>120</v>
      </c>
      <c r="O173" s="7">
        <f t="shared" si="6"/>
        <v>24</v>
      </c>
      <c r="P173" s="83">
        <v>43755</v>
      </c>
      <c r="Q173" s="86">
        <v>0.38541666666666669</v>
      </c>
    </row>
    <row r="174" spans="1:17" s="13" customFormat="1" x14ac:dyDescent="0.25">
      <c r="A174" s="4">
        <f t="shared" si="7"/>
        <v>169</v>
      </c>
      <c r="B174" s="4">
        <v>42020103932</v>
      </c>
      <c r="C174" s="4" t="s">
        <v>626</v>
      </c>
      <c r="D174" s="4" t="s">
        <v>85</v>
      </c>
      <c r="E174" s="4" t="s">
        <v>647</v>
      </c>
      <c r="F174" s="8" t="s">
        <v>648</v>
      </c>
      <c r="G174" s="4" t="s">
        <v>629</v>
      </c>
      <c r="H174" s="22" t="s">
        <v>649</v>
      </c>
      <c r="I174" s="4">
        <v>395</v>
      </c>
      <c r="J174" s="4">
        <v>8</v>
      </c>
      <c r="K174" s="7">
        <v>30600</v>
      </c>
      <c r="L174" s="23" t="s">
        <v>631</v>
      </c>
      <c r="M174" s="23" t="s">
        <v>632</v>
      </c>
      <c r="N174" s="24">
        <v>4600</v>
      </c>
      <c r="O174" s="7">
        <f t="shared" si="6"/>
        <v>920</v>
      </c>
      <c r="P174" s="83">
        <v>43755</v>
      </c>
      <c r="Q174" s="86">
        <v>0.39583333333333331</v>
      </c>
    </row>
    <row r="175" spans="1:17" s="13" customFormat="1" x14ac:dyDescent="0.25">
      <c r="A175" s="4">
        <f t="shared" si="7"/>
        <v>170</v>
      </c>
      <c r="B175" s="4">
        <v>42030103814</v>
      </c>
      <c r="C175" s="4" t="s">
        <v>626</v>
      </c>
      <c r="D175" s="4" t="s">
        <v>650</v>
      </c>
      <c r="E175" s="4" t="s">
        <v>651</v>
      </c>
      <c r="F175" s="8" t="s">
        <v>652</v>
      </c>
      <c r="G175" s="4" t="s">
        <v>653</v>
      </c>
      <c r="H175" s="22" t="s">
        <v>654</v>
      </c>
      <c r="I175" s="4">
        <v>43325</v>
      </c>
      <c r="J175" s="4">
        <v>12</v>
      </c>
      <c r="K175" s="7">
        <v>666.62</v>
      </c>
      <c r="L175" s="23" t="s">
        <v>631</v>
      </c>
      <c r="M175" s="23" t="s">
        <v>632</v>
      </c>
      <c r="N175" s="24">
        <v>900</v>
      </c>
      <c r="O175" s="7">
        <f t="shared" si="6"/>
        <v>180</v>
      </c>
      <c r="P175" s="83">
        <v>43755</v>
      </c>
      <c r="Q175" s="86">
        <v>0.40625</v>
      </c>
    </row>
    <row r="176" spans="1:17" s="13" customFormat="1" x14ac:dyDescent="0.25">
      <c r="A176" s="4">
        <f t="shared" si="7"/>
        <v>171</v>
      </c>
      <c r="B176" s="4">
        <v>42030103815</v>
      </c>
      <c r="C176" s="4" t="s">
        <v>626</v>
      </c>
      <c r="D176" s="4" t="s">
        <v>650</v>
      </c>
      <c r="E176" s="4" t="s">
        <v>651</v>
      </c>
      <c r="F176" s="8" t="s">
        <v>652</v>
      </c>
      <c r="G176" s="4" t="s">
        <v>653</v>
      </c>
      <c r="H176" s="22" t="s">
        <v>654</v>
      </c>
      <c r="I176" s="4">
        <v>43325</v>
      </c>
      <c r="J176" s="4">
        <v>4</v>
      </c>
      <c r="K176" s="7">
        <v>377.69</v>
      </c>
      <c r="L176" s="23" t="s">
        <v>631</v>
      </c>
      <c r="M176" s="23" t="s">
        <v>632</v>
      </c>
      <c r="N176" s="24">
        <v>510</v>
      </c>
      <c r="O176" s="7">
        <f t="shared" si="6"/>
        <v>102</v>
      </c>
      <c r="P176" s="83">
        <v>43755</v>
      </c>
      <c r="Q176" s="86">
        <v>0.41666666666666669</v>
      </c>
    </row>
    <row r="177" spans="1:17" s="13" customFormat="1" x14ac:dyDescent="0.25">
      <c r="A177" s="4">
        <f t="shared" si="7"/>
        <v>172</v>
      </c>
      <c r="B177" s="4">
        <v>42030103816</v>
      </c>
      <c r="C177" s="4" t="s">
        <v>626</v>
      </c>
      <c r="D177" s="4" t="s">
        <v>650</v>
      </c>
      <c r="E177" s="4" t="s">
        <v>651</v>
      </c>
      <c r="F177" s="8" t="s">
        <v>652</v>
      </c>
      <c r="G177" s="4" t="s">
        <v>653</v>
      </c>
      <c r="H177" s="22" t="s">
        <v>654</v>
      </c>
      <c r="I177" s="4">
        <v>43325</v>
      </c>
      <c r="J177" s="4">
        <v>3</v>
      </c>
      <c r="K177" s="7">
        <v>631.78</v>
      </c>
      <c r="L177" s="23" t="s">
        <v>631</v>
      </c>
      <c r="M177" s="23" t="s">
        <v>632</v>
      </c>
      <c r="N177" s="24">
        <v>855</v>
      </c>
      <c r="O177" s="7">
        <f t="shared" si="6"/>
        <v>171</v>
      </c>
      <c r="P177" s="83">
        <v>43755</v>
      </c>
      <c r="Q177" s="86">
        <v>0.42708333333333331</v>
      </c>
    </row>
    <row r="178" spans="1:17" s="13" customFormat="1" x14ac:dyDescent="0.25">
      <c r="A178" s="4">
        <f t="shared" si="7"/>
        <v>173</v>
      </c>
      <c r="B178" s="4">
        <v>42030103835</v>
      </c>
      <c r="C178" s="4" t="s">
        <v>626</v>
      </c>
      <c r="D178" s="4" t="s">
        <v>650</v>
      </c>
      <c r="E178" s="4" t="s">
        <v>651</v>
      </c>
      <c r="F178" s="8" t="s">
        <v>652</v>
      </c>
      <c r="G178" s="4" t="s">
        <v>653</v>
      </c>
      <c r="H178" s="22" t="s">
        <v>654</v>
      </c>
      <c r="I178" s="4">
        <v>43324</v>
      </c>
      <c r="J178" s="4">
        <v>18</v>
      </c>
      <c r="K178" s="7">
        <v>2114.0500000000002</v>
      </c>
      <c r="L178" s="23" t="s">
        <v>631</v>
      </c>
      <c r="M178" s="23" t="s">
        <v>632</v>
      </c>
      <c r="N178" s="24">
        <v>2855</v>
      </c>
      <c r="O178" s="7">
        <f t="shared" si="6"/>
        <v>571</v>
      </c>
      <c r="P178" s="83">
        <v>43755</v>
      </c>
      <c r="Q178" s="86">
        <v>0.4375</v>
      </c>
    </row>
    <row r="179" spans="1:17" s="13" customFormat="1" x14ac:dyDescent="0.25">
      <c r="A179" s="4">
        <f t="shared" si="7"/>
        <v>174</v>
      </c>
      <c r="B179" s="4">
        <v>42030103838</v>
      </c>
      <c r="C179" s="4" t="s">
        <v>626</v>
      </c>
      <c r="D179" s="4" t="s">
        <v>650</v>
      </c>
      <c r="E179" s="4" t="s">
        <v>651</v>
      </c>
      <c r="F179" s="8" t="s">
        <v>653</v>
      </c>
      <c r="G179" s="4" t="s">
        <v>653</v>
      </c>
      <c r="H179" s="22" t="s">
        <v>654</v>
      </c>
      <c r="I179" s="4">
        <v>43326</v>
      </c>
      <c r="J179" s="4">
        <v>3</v>
      </c>
      <c r="K179" s="7">
        <v>2035.16</v>
      </c>
      <c r="L179" s="23" t="s">
        <v>631</v>
      </c>
      <c r="M179" s="23" t="s">
        <v>632</v>
      </c>
      <c r="N179" s="24">
        <v>2750</v>
      </c>
      <c r="O179" s="7">
        <f t="shared" si="6"/>
        <v>550</v>
      </c>
      <c r="P179" s="83">
        <v>43755</v>
      </c>
      <c r="Q179" s="86">
        <v>0.44791666666666669</v>
      </c>
    </row>
    <row r="180" spans="1:17" s="13" customFormat="1" x14ac:dyDescent="0.25">
      <c r="A180" s="4">
        <f t="shared" si="7"/>
        <v>175</v>
      </c>
      <c r="B180" s="4">
        <v>42030103839</v>
      </c>
      <c r="C180" s="4" t="s">
        <v>626</v>
      </c>
      <c r="D180" s="4" t="s">
        <v>650</v>
      </c>
      <c r="E180" s="4" t="s">
        <v>651</v>
      </c>
      <c r="F180" s="8" t="s">
        <v>652</v>
      </c>
      <c r="G180" s="4" t="s">
        <v>653</v>
      </c>
      <c r="H180" s="22" t="s">
        <v>654</v>
      </c>
      <c r="I180" s="4">
        <v>43326</v>
      </c>
      <c r="J180" s="4">
        <v>5</v>
      </c>
      <c r="K180" s="7">
        <v>1081.5899999999999</v>
      </c>
      <c r="L180" s="23" t="s">
        <v>631</v>
      </c>
      <c r="M180" s="23" t="s">
        <v>632</v>
      </c>
      <c r="N180" s="24">
        <v>1300</v>
      </c>
      <c r="O180" s="7">
        <f t="shared" si="6"/>
        <v>260</v>
      </c>
      <c r="P180" s="83">
        <v>43755</v>
      </c>
      <c r="Q180" s="86">
        <v>0.45833333333333331</v>
      </c>
    </row>
    <row r="181" spans="1:17" s="13" customFormat="1" x14ac:dyDescent="0.25">
      <c r="A181" s="4">
        <f t="shared" si="7"/>
        <v>176</v>
      </c>
      <c r="B181" s="4">
        <v>42030103840</v>
      </c>
      <c r="C181" s="4" t="s">
        <v>626</v>
      </c>
      <c r="D181" s="4" t="s">
        <v>650</v>
      </c>
      <c r="E181" s="4" t="s">
        <v>651</v>
      </c>
      <c r="F181" s="8" t="s">
        <v>652</v>
      </c>
      <c r="G181" s="4" t="s">
        <v>653</v>
      </c>
      <c r="H181" s="22" t="s">
        <v>654</v>
      </c>
      <c r="I181" s="4">
        <v>43326</v>
      </c>
      <c r="J181" s="4">
        <v>6</v>
      </c>
      <c r="K181" s="7">
        <v>1077.45</v>
      </c>
      <c r="L181" s="23" t="s">
        <v>631</v>
      </c>
      <c r="M181" s="23" t="s">
        <v>632</v>
      </c>
      <c r="N181" s="24">
        <v>1455</v>
      </c>
      <c r="O181" s="7">
        <f t="shared" si="6"/>
        <v>291</v>
      </c>
      <c r="P181" s="83">
        <v>43755</v>
      </c>
      <c r="Q181" s="86">
        <v>0.46875</v>
      </c>
    </row>
    <row r="182" spans="1:17" s="13" customFormat="1" x14ac:dyDescent="0.25">
      <c r="A182" s="4">
        <f t="shared" si="7"/>
        <v>177</v>
      </c>
      <c r="B182" s="4">
        <v>42030103845</v>
      </c>
      <c r="C182" s="4" t="s">
        <v>626</v>
      </c>
      <c r="D182" s="4" t="s">
        <v>650</v>
      </c>
      <c r="E182" s="4" t="s">
        <v>651</v>
      </c>
      <c r="F182" s="8" t="s">
        <v>652</v>
      </c>
      <c r="G182" s="4" t="s">
        <v>653</v>
      </c>
      <c r="H182" s="22" t="s">
        <v>655</v>
      </c>
      <c r="I182" s="4">
        <v>43327</v>
      </c>
      <c r="J182" s="4">
        <v>79</v>
      </c>
      <c r="K182" s="7">
        <v>633.20000000000005</v>
      </c>
      <c r="L182" s="23" t="s">
        <v>631</v>
      </c>
      <c r="M182" s="23" t="s">
        <v>632</v>
      </c>
      <c r="N182" s="24">
        <v>855</v>
      </c>
      <c r="O182" s="7">
        <f t="shared" si="6"/>
        <v>171</v>
      </c>
      <c r="P182" s="83">
        <v>43755</v>
      </c>
      <c r="Q182" s="86">
        <v>0.47916666666666669</v>
      </c>
    </row>
    <row r="183" spans="1:17" s="13" customFormat="1" x14ac:dyDescent="0.25">
      <c r="A183" s="4">
        <f t="shared" si="7"/>
        <v>178</v>
      </c>
      <c r="B183" s="4">
        <v>42030103846</v>
      </c>
      <c r="C183" s="4" t="s">
        <v>626</v>
      </c>
      <c r="D183" s="4" t="s">
        <v>650</v>
      </c>
      <c r="E183" s="4" t="s">
        <v>651</v>
      </c>
      <c r="F183" s="8" t="s">
        <v>652</v>
      </c>
      <c r="G183" s="4" t="s">
        <v>653</v>
      </c>
      <c r="H183" s="22" t="s">
        <v>655</v>
      </c>
      <c r="I183" s="4">
        <v>43327</v>
      </c>
      <c r="J183" s="4">
        <v>77</v>
      </c>
      <c r="K183" s="7">
        <v>674.59</v>
      </c>
      <c r="L183" s="23" t="s">
        <v>631</v>
      </c>
      <c r="M183" s="23" t="s">
        <v>632</v>
      </c>
      <c r="N183" s="24">
        <v>915</v>
      </c>
      <c r="O183" s="7">
        <f t="shared" si="6"/>
        <v>183</v>
      </c>
      <c r="P183" s="83">
        <v>43755</v>
      </c>
      <c r="Q183" s="86">
        <v>0.48958333333333331</v>
      </c>
    </row>
    <row r="184" spans="1:17" s="13" customFormat="1" x14ac:dyDescent="0.25">
      <c r="A184" s="4">
        <f t="shared" si="7"/>
        <v>179</v>
      </c>
      <c r="B184" s="4">
        <v>42030103915</v>
      </c>
      <c r="C184" s="4" t="s">
        <v>626</v>
      </c>
      <c r="D184" s="4" t="s">
        <v>650</v>
      </c>
      <c r="E184" s="4" t="s">
        <v>651</v>
      </c>
      <c r="F184" s="8" t="s">
        <v>652</v>
      </c>
      <c r="G184" s="4" t="s">
        <v>653</v>
      </c>
      <c r="H184" s="22" t="s">
        <v>656</v>
      </c>
      <c r="I184" s="4">
        <v>43327</v>
      </c>
      <c r="J184" s="4">
        <v>91</v>
      </c>
      <c r="K184" s="7">
        <v>482.14</v>
      </c>
      <c r="L184" s="23" t="s">
        <v>631</v>
      </c>
      <c r="M184" s="23" t="s">
        <v>632</v>
      </c>
      <c r="N184" s="24">
        <v>655</v>
      </c>
      <c r="O184" s="7">
        <f t="shared" si="6"/>
        <v>131</v>
      </c>
      <c r="P184" s="83">
        <v>43755</v>
      </c>
      <c r="Q184" s="86">
        <v>0.5</v>
      </c>
    </row>
    <row r="185" spans="1:17" s="13" customFormat="1" x14ac:dyDescent="0.25">
      <c r="A185" s="4">
        <f t="shared" si="7"/>
        <v>180</v>
      </c>
      <c r="B185" s="4">
        <v>42030103916</v>
      </c>
      <c r="C185" s="4" t="s">
        <v>626</v>
      </c>
      <c r="D185" s="4" t="s">
        <v>650</v>
      </c>
      <c r="E185" s="4" t="s">
        <v>651</v>
      </c>
      <c r="F185" s="8" t="s">
        <v>652</v>
      </c>
      <c r="G185" s="4" t="s">
        <v>653</v>
      </c>
      <c r="H185" s="22" t="s">
        <v>656</v>
      </c>
      <c r="I185" s="4">
        <v>43327</v>
      </c>
      <c r="J185" s="4">
        <v>83</v>
      </c>
      <c r="K185" s="7">
        <v>3471.58</v>
      </c>
      <c r="L185" s="23" t="s">
        <v>631</v>
      </c>
      <c r="M185" s="23" t="s">
        <v>632</v>
      </c>
      <c r="N185" s="24">
        <v>4690</v>
      </c>
      <c r="O185" s="7">
        <f t="shared" si="6"/>
        <v>938</v>
      </c>
      <c r="P185" s="83">
        <v>43755</v>
      </c>
      <c r="Q185" s="86">
        <v>0.58333333333333337</v>
      </c>
    </row>
    <row r="186" spans="1:17" s="13" customFormat="1" x14ac:dyDescent="0.25">
      <c r="A186" s="4">
        <f t="shared" si="7"/>
        <v>181</v>
      </c>
      <c r="B186" s="4">
        <v>42030103918</v>
      </c>
      <c r="C186" s="4" t="s">
        <v>626</v>
      </c>
      <c r="D186" s="4" t="s">
        <v>650</v>
      </c>
      <c r="E186" s="4" t="s">
        <v>651</v>
      </c>
      <c r="F186" s="8" t="s">
        <v>652</v>
      </c>
      <c r="G186" s="4" t="s">
        <v>653</v>
      </c>
      <c r="H186" s="22" t="s">
        <v>656</v>
      </c>
      <c r="I186" s="4">
        <v>43327</v>
      </c>
      <c r="J186" s="4">
        <v>84</v>
      </c>
      <c r="K186" s="7">
        <v>457.54</v>
      </c>
      <c r="L186" s="23" t="s">
        <v>631</v>
      </c>
      <c r="M186" s="23" t="s">
        <v>632</v>
      </c>
      <c r="N186" s="24">
        <v>620</v>
      </c>
      <c r="O186" s="7">
        <f t="shared" si="6"/>
        <v>124</v>
      </c>
      <c r="P186" s="83">
        <v>43755</v>
      </c>
      <c r="Q186" s="86">
        <v>0.59375</v>
      </c>
    </row>
    <row r="187" spans="1:17" s="13" customFormat="1" x14ac:dyDescent="0.25">
      <c r="A187" s="4">
        <f t="shared" si="7"/>
        <v>182</v>
      </c>
      <c r="B187" s="4">
        <v>42030103919</v>
      </c>
      <c r="C187" s="4" t="s">
        <v>626</v>
      </c>
      <c r="D187" s="4" t="s">
        <v>650</v>
      </c>
      <c r="E187" s="4" t="s">
        <v>651</v>
      </c>
      <c r="F187" s="8" t="s">
        <v>652</v>
      </c>
      <c r="G187" s="4" t="s">
        <v>653</v>
      </c>
      <c r="H187" s="22" t="s">
        <v>656</v>
      </c>
      <c r="I187" s="4">
        <v>43327</v>
      </c>
      <c r="J187" s="4">
        <v>85</v>
      </c>
      <c r="K187" s="7">
        <v>155.26</v>
      </c>
      <c r="L187" s="23" t="s">
        <v>631</v>
      </c>
      <c r="M187" s="23" t="s">
        <v>632</v>
      </c>
      <c r="N187" s="24">
        <v>210</v>
      </c>
      <c r="O187" s="7">
        <f t="shared" si="6"/>
        <v>42</v>
      </c>
      <c r="P187" s="83">
        <v>43755</v>
      </c>
      <c r="Q187" s="86">
        <v>0.60416666666666663</v>
      </c>
    </row>
    <row r="188" spans="1:17" s="13" customFormat="1" x14ac:dyDescent="0.25">
      <c r="A188" s="4">
        <f t="shared" si="7"/>
        <v>183</v>
      </c>
      <c r="B188" s="4">
        <v>42030104200</v>
      </c>
      <c r="C188" s="4" t="s">
        <v>626</v>
      </c>
      <c r="D188" s="4" t="s">
        <v>650</v>
      </c>
      <c r="E188" s="4" t="s">
        <v>651</v>
      </c>
      <c r="F188" s="8" t="s">
        <v>652</v>
      </c>
      <c r="G188" s="4" t="s">
        <v>653</v>
      </c>
      <c r="H188" s="22" t="s">
        <v>654</v>
      </c>
      <c r="I188" s="4">
        <v>43341</v>
      </c>
      <c r="J188" s="4">
        <v>10</v>
      </c>
      <c r="K188" s="7">
        <v>602.67999999999995</v>
      </c>
      <c r="L188" s="23" t="s">
        <v>631</v>
      </c>
      <c r="M188" s="23" t="s">
        <v>632</v>
      </c>
      <c r="N188" s="24">
        <v>815</v>
      </c>
      <c r="O188" s="7">
        <f t="shared" si="6"/>
        <v>163</v>
      </c>
      <c r="P188" s="83">
        <v>43755</v>
      </c>
      <c r="Q188" s="86">
        <v>0.61458333333333337</v>
      </c>
    </row>
    <row r="189" spans="1:17" s="13" customFormat="1" x14ac:dyDescent="0.25">
      <c r="A189" s="4">
        <f t="shared" si="7"/>
        <v>184</v>
      </c>
      <c r="B189" s="4">
        <v>42030104202</v>
      </c>
      <c r="C189" s="4" t="s">
        <v>626</v>
      </c>
      <c r="D189" s="4" t="s">
        <v>650</v>
      </c>
      <c r="E189" s="4" t="s">
        <v>651</v>
      </c>
      <c r="F189" s="8" t="s">
        <v>652</v>
      </c>
      <c r="G189" s="4" t="s">
        <v>653</v>
      </c>
      <c r="H189" s="22" t="s">
        <v>654</v>
      </c>
      <c r="I189" s="4">
        <v>43341</v>
      </c>
      <c r="J189" s="4">
        <v>8</v>
      </c>
      <c r="K189" s="7">
        <v>368.04</v>
      </c>
      <c r="L189" s="23" t="s">
        <v>631</v>
      </c>
      <c r="M189" s="23" t="s">
        <v>632</v>
      </c>
      <c r="N189" s="24">
        <v>500</v>
      </c>
      <c r="O189" s="7">
        <f t="shared" si="6"/>
        <v>100</v>
      </c>
      <c r="P189" s="83">
        <v>43755</v>
      </c>
      <c r="Q189" s="86">
        <v>0.625</v>
      </c>
    </row>
    <row r="190" spans="1:17" s="13" customFormat="1" x14ac:dyDescent="0.25">
      <c r="A190" s="4">
        <f t="shared" si="7"/>
        <v>185</v>
      </c>
      <c r="B190" s="4">
        <v>42030104209</v>
      </c>
      <c r="C190" s="4" t="s">
        <v>626</v>
      </c>
      <c r="D190" s="4" t="s">
        <v>650</v>
      </c>
      <c r="E190" s="4" t="s">
        <v>651</v>
      </c>
      <c r="F190" s="8" t="s">
        <v>652</v>
      </c>
      <c r="G190" s="4" t="s">
        <v>653</v>
      </c>
      <c r="H190" s="22" t="s">
        <v>654</v>
      </c>
      <c r="I190" s="4">
        <v>43318</v>
      </c>
      <c r="J190" s="4">
        <v>24</v>
      </c>
      <c r="K190" s="7">
        <v>274.45999999999998</v>
      </c>
      <c r="L190" s="23" t="s">
        <v>631</v>
      </c>
      <c r="M190" s="23" t="s">
        <v>632</v>
      </c>
      <c r="N190" s="24">
        <v>375</v>
      </c>
      <c r="O190" s="7">
        <f t="shared" si="6"/>
        <v>75</v>
      </c>
      <c r="P190" s="83">
        <v>43755</v>
      </c>
      <c r="Q190" s="86">
        <v>0.64583333333333337</v>
      </c>
    </row>
    <row r="191" spans="1:17" s="13" customFormat="1" x14ac:dyDescent="0.25">
      <c r="A191" s="4">
        <f t="shared" si="7"/>
        <v>186</v>
      </c>
      <c r="B191" s="4">
        <v>42030104214</v>
      </c>
      <c r="C191" s="4" t="s">
        <v>626</v>
      </c>
      <c r="D191" s="4" t="s">
        <v>650</v>
      </c>
      <c r="E191" s="4" t="s">
        <v>651</v>
      </c>
      <c r="F191" s="8" t="s">
        <v>652</v>
      </c>
      <c r="G191" s="4" t="s">
        <v>653</v>
      </c>
      <c r="H191" s="22" t="s">
        <v>654</v>
      </c>
      <c r="I191" s="4">
        <v>43318</v>
      </c>
      <c r="J191" s="4">
        <v>34</v>
      </c>
      <c r="K191" s="7">
        <v>183.77</v>
      </c>
      <c r="L191" s="23" t="s">
        <v>631</v>
      </c>
      <c r="M191" s="23" t="s">
        <v>632</v>
      </c>
      <c r="N191" s="24">
        <v>250</v>
      </c>
      <c r="O191" s="7">
        <f t="shared" si="6"/>
        <v>50</v>
      </c>
      <c r="P191" s="83">
        <v>43755</v>
      </c>
      <c r="Q191" s="86">
        <v>0.65625</v>
      </c>
    </row>
    <row r="192" spans="1:17" s="13" customFormat="1" x14ac:dyDescent="0.25">
      <c r="A192" s="4">
        <f t="shared" si="7"/>
        <v>187</v>
      </c>
      <c r="B192" s="4">
        <v>42030104215</v>
      </c>
      <c r="C192" s="4" t="s">
        <v>626</v>
      </c>
      <c r="D192" s="4" t="s">
        <v>650</v>
      </c>
      <c r="E192" s="4" t="s">
        <v>651</v>
      </c>
      <c r="F192" s="8" t="s">
        <v>652</v>
      </c>
      <c r="G192" s="4" t="s">
        <v>653</v>
      </c>
      <c r="H192" s="22" t="s">
        <v>654</v>
      </c>
      <c r="I192" s="4">
        <v>43318</v>
      </c>
      <c r="J192" s="4">
        <v>37</v>
      </c>
      <c r="K192" s="7">
        <v>1355.03</v>
      </c>
      <c r="L192" s="23" t="s">
        <v>631</v>
      </c>
      <c r="M192" s="23" t="s">
        <v>632</v>
      </c>
      <c r="N192" s="24">
        <v>1830</v>
      </c>
      <c r="O192" s="7">
        <f t="shared" si="6"/>
        <v>366</v>
      </c>
      <c r="P192" s="83">
        <v>43755</v>
      </c>
      <c r="Q192" s="86">
        <v>0.66666666666666663</v>
      </c>
    </row>
    <row r="193" spans="1:17" s="13" customFormat="1" ht="15.75" customHeight="1" x14ac:dyDescent="0.25">
      <c r="A193" s="4">
        <f t="shared" si="7"/>
        <v>188</v>
      </c>
      <c r="B193" s="4">
        <v>42030104216</v>
      </c>
      <c r="C193" s="4" t="s">
        <v>626</v>
      </c>
      <c r="D193" s="4" t="s">
        <v>650</v>
      </c>
      <c r="E193" s="4" t="s">
        <v>651</v>
      </c>
      <c r="F193" s="8" t="s">
        <v>652</v>
      </c>
      <c r="G193" s="4" t="s">
        <v>653</v>
      </c>
      <c r="H193" s="22" t="s">
        <v>654</v>
      </c>
      <c r="I193" s="4">
        <v>43318</v>
      </c>
      <c r="J193" s="4">
        <v>42</v>
      </c>
      <c r="K193" s="7">
        <v>2204.71</v>
      </c>
      <c r="L193" s="23" t="s">
        <v>631</v>
      </c>
      <c r="M193" s="23" t="s">
        <v>632</v>
      </c>
      <c r="N193" s="24">
        <v>3310</v>
      </c>
      <c r="O193" s="7">
        <f t="shared" si="6"/>
        <v>662</v>
      </c>
      <c r="P193" s="83">
        <v>43756</v>
      </c>
      <c r="Q193" s="86">
        <v>0.375</v>
      </c>
    </row>
    <row r="194" spans="1:17" s="13" customFormat="1" x14ac:dyDescent="0.25">
      <c r="A194" s="4">
        <f t="shared" si="7"/>
        <v>189</v>
      </c>
      <c r="B194" s="4">
        <v>42030104220</v>
      </c>
      <c r="C194" s="4" t="s">
        <v>626</v>
      </c>
      <c r="D194" s="4" t="s">
        <v>650</v>
      </c>
      <c r="E194" s="4" t="s">
        <v>651</v>
      </c>
      <c r="F194" s="8" t="s">
        <v>652</v>
      </c>
      <c r="G194" s="4" t="s">
        <v>653</v>
      </c>
      <c r="H194" s="22" t="s">
        <v>654</v>
      </c>
      <c r="I194" s="4">
        <v>43326</v>
      </c>
      <c r="J194" s="4">
        <v>17</v>
      </c>
      <c r="K194" s="7">
        <v>940.69</v>
      </c>
      <c r="L194" s="23" t="s">
        <v>631</v>
      </c>
      <c r="M194" s="23" t="s">
        <v>632</v>
      </c>
      <c r="N194" s="24">
        <v>1270</v>
      </c>
      <c r="O194" s="7">
        <f t="shared" si="6"/>
        <v>254</v>
      </c>
      <c r="P194" s="83">
        <v>43756</v>
      </c>
      <c r="Q194" s="86">
        <v>0.38541666666666669</v>
      </c>
    </row>
    <row r="195" spans="1:17" s="13" customFormat="1" x14ac:dyDescent="0.25">
      <c r="A195" s="4">
        <f t="shared" si="7"/>
        <v>190</v>
      </c>
      <c r="B195" s="4">
        <v>42030104226</v>
      </c>
      <c r="C195" s="4" t="s">
        <v>626</v>
      </c>
      <c r="D195" s="4" t="s">
        <v>650</v>
      </c>
      <c r="E195" s="4" t="s">
        <v>651</v>
      </c>
      <c r="F195" s="8" t="s">
        <v>652</v>
      </c>
      <c r="G195" s="4" t="s">
        <v>653</v>
      </c>
      <c r="H195" s="22" t="s">
        <v>654</v>
      </c>
      <c r="I195" s="4">
        <v>43321</v>
      </c>
      <c r="J195" s="4">
        <v>1</v>
      </c>
      <c r="K195" s="7">
        <v>2101.1799999999998</v>
      </c>
      <c r="L195" s="23" t="s">
        <v>631</v>
      </c>
      <c r="M195" s="23" t="s">
        <v>632</v>
      </c>
      <c r="N195" s="24">
        <v>2210</v>
      </c>
      <c r="O195" s="7">
        <f t="shared" si="6"/>
        <v>442</v>
      </c>
      <c r="P195" s="83">
        <v>43756</v>
      </c>
      <c r="Q195" s="86">
        <v>0.39583333333333331</v>
      </c>
    </row>
    <row r="196" spans="1:17" s="13" customFormat="1" ht="11.25" customHeight="1" thickBot="1" x14ac:dyDescent="0.3">
      <c r="A196" s="9"/>
      <c r="B196" s="10"/>
      <c r="C196" s="9"/>
      <c r="D196" s="9"/>
      <c r="E196" s="9"/>
      <c r="F196" s="9"/>
      <c r="G196" s="18"/>
      <c r="K196" s="11"/>
      <c r="L196" s="9"/>
      <c r="M196" s="12"/>
      <c r="N196" s="11"/>
      <c r="O196" s="11"/>
      <c r="P196" s="19"/>
      <c r="Q196" s="20"/>
    </row>
    <row r="197" spans="1:17" s="13" customFormat="1" ht="30.75" customHeight="1" thickBot="1" x14ac:dyDescent="0.3">
      <c r="A197" s="109" t="s">
        <v>111</v>
      </c>
      <c r="B197" s="109"/>
      <c r="C197" s="109"/>
      <c r="D197" s="109"/>
      <c r="E197" s="109"/>
      <c r="F197" s="109"/>
      <c r="G197" s="109"/>
      <c r="H197" s="109"/>
      <c r="I197" s="109"/>
      <c r="J197" s="109"/>
      <c r="K197" s="109"/>
      <c r="L197" s="109"/>
      <c r="M197" s="109"/>
      <c r="N197" s="109"/>
      <c r="O197" s="110"/>
      <c r="P197" s="110"/>
      <c r="Q197" s="110"/>
    </row>
    <row r="198" spans="1:17" s="13" customFormat="1" ht="34.5" customHeight="1" x14ac:dyDescent="0.25">
      <c r="A198" s="25" t="s">
        <v>5</v>
      </c>
      <c r="B198" s="36" t="s">
        <v>112</v>
      </c>
      <c r="C198" s="37" t="s">
        <v>102</v>
      </c>
      <c r="D198" s="37" t="s">
        <v>10</v>
      </c>
      <c r="E198" s="37" t="s">
        <v>103</v>
      </c>
      <c r="F198" s="37" t="s">
        <v>104</v>
      </c>
      <c r="G198" s="36" t="s">
        <v>105</v>
      </c>
      <c r="H198" s="104" t="s">
        <v>106</v>
      </c>
      <c r="I198" s="104"/>
      <c r="J198" s="104" t="s">
        <v>113</v>
      </c>
      <c r="K198" s="104"/>
      <c r="L198" s="36" t="s">
        <v>114</v>
      </c>
      <c r="M198" s="36" t="s">
        <v>115</v>
      </c>
      <c r="N198" s="36" t="s">
        <v>17</v>
      </c>
      <c r="O198" s="28" t="s">
        <v>92</v>
      </c>
      <c r="P198" s="36" t="s">
        <v>93</v>
      </c>
      <c r="Q198" s="36" t="s">
        <v>20</v>
      </c>
    </row>
    <row r="199" spans="1:17" s="13" customFormat="1" ht="30.75" customHeight="1" x14ac:dyDescent="0.25">
      <c r="A199" s="4">
        <v>191</v>
      </c>
      <c r="B199" s="42" t="s">
        <v>494</v>
      </c>
      <c r="C199" s="43" t="s">
        <v>495</v>
      </c>
      <c r="D199" s="44" t="s">
        <v>496</v>
      </c>
      <c r="E199" s="45" t="s">
        <v>497</v>
      </c>
      <c r="F199" s="45" t="s">
        <v>498</v>
      </c>
      <c r="G199" s="45">
        <v>2006</v>
      </c>
      <c r="H199" s="105" t="s">
        <v>499</v>
      </c>
      <c r="I199" s="106"/>
      <c r="J199" s="107" t="s">
        <v>500</v>
      </c>
      <c r="K199" s="108"/>
      <c r="L199" s="45" t="s">
        <v>121</v>
      </c>
      <c r="M199" s="46" t="s">
        <v>501</v>
      </c>
      <c r="N199" s="47">
        <v>13500</v>
      </c>
      <c r="O199" s="48">
        <f t="shared" ref="O199:O222" si="8">(N199/100)*30</f>
        <v>4050</v>
      </c>
      <c r="P199" s="83">
        <v>43756</v>
      </c>
      <c r="Q199" s="86">
        <v>0.40625</v>
      </c>
    </row>
    <row r="200" spans="1:17" s="13" customFormat="1" ht="31.5" x14ac:dyDescent="0.25">
      <c r="A200" s="4">
        <f>A199+1</f>
        <v>192</v>
      </c>
      <c r="B200" s="42" t="s">
        <v>494</v>
      </c>
      <c r="C200" s="43" t="s">
        <v>502</v>
      </c>
      <c r="D200" s="44" t="s">
        <v>503</v>
      </c>
      <c r="E200" s="45" t="s">
        <v>497</v>
      </c>
      <c r="F200" s="45" t="s">
        <v>504</v>
      </c>
      <c r="G200" s="45">
        <v>2004</v>
      </c>
      <c r="H200" s="105" t="s">
        <v>505</v>
      </c>
      <c r="I200" s="106"/>
      <c r="J200" s="107" t="s">
        <v>506</v>
      </c>
      <c r="K200" s="108"/>
      <c r="L200" s="45" t="s">
        <v>121</v>
      </c>
      <c r="M200" s="46" t="s">
        <v>507</v>
      </c>
      <c r="N200" s="47">
        <v>8000</v>
      </c>
      <c r="O200" s="48">
        <f t="shared" si="8"/>
        <v>2400</v>
      </c>
      <c r="P200" s="83">
        <v>43756</v>
      </c>
      <c r="Q200" s="86">
        <v>0.41666666666666669</v>
      </c>
    </row>
    <row r="201" spans="1:17" s="13" customFormat="1" ht="30.75" customHeight="1" x14ac:dyDescent="0.25">
      <c r="A201" s="4">
        <f t="shared" ref="A201:A222" si="9">A200+1</f>
        <v>193</v>
      </c>
      <c r="B201" s="42" t="s">
        <v>494</v>
      </c>
      <c r="C201" s="49" t="s">
        <v>508</v>
      </c>
      <c r="D201" s="50" t="s">
        <v>509</v>
      </c>
      <c r="E201" s="51" t="s">
        <v>510</v>
      </c>
      <c r="F201" s="51" t="s">
        <v>511</v>
      </c>
      <c r="G201" s="51">
        <v>2006</v>
      </c>
      <c r="H201" s="111" t="s">
        <v>512</v>
      </c>
      <c r="I201" s="106"/>
      <c r="J201" s="112" t="s">
        <v>513</v>
      </c>
      <c r="K201" s="108"/>
      <c r="L201" s="45" t="s">
        <v>121</v>
      </c>
      <c r="M201" s="46" t="s">
        <v>501</v>
      </c>
      <c r="N201" s="47">
        <v>7500</v>
      </c>
      <c r="O201" s="48">
        <f t="shared" si="8"/>
        <v>2250</v>
      </c>
      <c r="P201" s="83">
        <v>43756</v>
      </c>
      <c r="Q201" s="86">
        <v>0.42708333333333331</v>
      </c>
    </row>
    <row r="202" spans="1:17" s="13" customFormat="1" ht="30.75" customHeight="1" x14ac:dyDescent="0.25">
      <c r="A202" s="4">
        <f t="shared" si="9"/>
        <v>194</v>
      </c>
      <c r="B202" s="42" t="s">
        <v>122</v>
      </c>
      <c r="C202" s="49" t="s">
        <v>514</v>
      </c>
      <c r="D202" s="50" t="s">
        <v>116</v>
      </c>
      <c r="E202" s="51" t="s">
        <v>119</v>
      </c>
      <c r="F202" s="51" t="s">
        <v>515</v>
      </c>
      <c r="G202" s="51">
        <v>2001</v>
      </c>
      <c r="H202" s="111" t="s">
        <v>516</v>
      </c>
      <c r="I202" s="106"/>
      <c r="J202" s="112" t="s">
        <v>517</v>
      </c>
      <c r="K202" s="108"/>
      <c r="L202" s="45" t="s">
        <v>121</v>
      </c>
      <c r="M202" s="46" t="s">
        <v>501</v>
      </c>
      <c r="N202" s="47">
        <v>12500</v>
      </c>
      <c r="O202" s="48">
        <f t="shared" si="8"/>
        <v>3750</v>
      </c>
      <c r="P202" s="83">
        <v>43756</v>
      </c>
      <c r="Q202" s="86">
        <v>0.4375</v>
      </c>
    </row>
    <row r="203" spans="1:17" s="13" customFormat="1" ht="30.75" customHeight="1" x14ac:dyDescent="0.25">
      <c r="A203" s="4">
        <f t="shared" si="9"/>
        <v>195</v>
      </c>
      <c r="B203" s="42" t="s">
        <v>518</v>
      </c>
      <c r="C203" s="49" t="s">
        <v>519</v>
      </c>
      <c r="D203" s="50" t="s">
        <v>116</v>
      </c>
      <c r="E203" s="51" t="s">
        <v>520</v>
      </c>
      <c r="F203" s="51" t="s">
        <v>521</v>
      </c>
      <c r="G203" s="51">
        <v>1991</v>
      </c>
      <c r="H203" s="111" t="s">
        <v>522</v>
      </c>
      <c r="I203" s="106"/>
      <c r="J203" s="111" t="s">
        <v>523</v>
      </c>
      <c r="K203" s="108"/>
      <c r="L203" s="45" t="s">
        <v>121</v>
      </c>
      <c r="M203" s="46" t="s">
        <v>501</v>
      </c>
      <c r="N203" s="47">
        <v>4500</v>
      </c>
      <c r="O203" s="48">
        <f t="shared" si="8"/>
        <v>1350</v>
      </c>
      <c r="P203" s="83">
        <v>43756</v>
      </c>
      <c r="Q203" s="86">
        <v>0.44791666666666669</v>
      </c>
    </row>
    <row r="204" spans="1:17" s="13" customFormat="1" ht="31.5" x14ac:dyDescent="0.25">
      <c r="A204" s="4">
        <f t="shared" si="9"/>
        <v>196</v>
      </c>
      <c r="B204" s="52" t="s">
        <v>524</v>
      </c>
      <c r="C204" s="43" t="s">
        <v>525</v>
      </c>
      <c r="D204" s="44" t="s">
        <v>526</v>
      </c>
      <c r="E204" s="45" t="s">
        <v>527</v>
      </c>
      <c r="F204" s="45" t="s">
        <v>528</v>
      </c>
      <c r="G204" s="45">
        <v>2009</v>
      </c>
      <c r="H204" s="105" t="s">
        <v>529</v>
      </c>
      <c r="I204" s="106"/>
      <c r="J204" s="107" t="s">
        <v>530</v>
      </c>
      <c r="K204" s="108"/>
      <c r="L204" s="45" t="s">
        <v>121</v>
      </c>
      <c r="M204" s="46" t="s">
        <v>501</v>
      </c>
      <c r="N204" s="47">
        <v>4000</v>
      </c>
      <c r="O204" s="48">
        <f t="shared" si="8"/>
        <v>1200</v>
      </c>
      <c r="P204" s="83">
        <v>43756</v>
      </c>
      <c r="Q204" s="86">
        <v>0.45833333333333331</v>
      </c>
    </row>
    <row r="205" spans="1:17" s="13" customFormat="1" ht="30.75" customHeight="1" x14ac:dyDescent="0.25">
      <c r="A205" s="4">
        <f t="shared" si="9"/>
        <v>197</v>
      </c>
      <c r="B205" s="52" t="s">
        <v>531</v>
      </c>
      <c r="C205" s="53" t="s">
        <v>532</v>
      </c>
      <c r="D205" s="23" t="s">
        <v>526</v>
      </c>
      <c r="E205" s="4" t="s">
        <v>533</v>
      </c>
      <c r="F205" s="54" t="s">
        <v>534</v>
      </c>
      <c r="G205" s="42">
        <v>2007</v>
      </c>
      <c r="H205" s="105" t="s">
        <v>535</v>
      </c>
      <c r="I205" s="106"/>
      <c r="J205" s="107" t="s">
        <v>536</v>
      </c>
      <c r="K205" s="108"/>
      <c r="L205" s="54" t="s">
        <v>121</v>
      </c>
      <c r="M205" s="54" t="s">
        <v>501</v>
      </c>
      <c r="N205" s="6">
        <v>2500</v>
      </c>
      <c r="O205" s="48">
        <f t="shared" si="8"/>
        <v>750</v>
      </c>
      <c r="P205" s="83">
        <v>43756</v>
      </c>
      <c r="Q205" s="86">
        <v>0.46875</v>
      </c>
    </row>
    <row r="206" spans="1:17" s="13" customFormat="1" ht="30.75" customHeight="1" x14ac:dyDescent="0.25">
      <c r="A206" s="4">
        <f t="shared" si="9"/>
        <v>198</v>
      </c>
      <c r="B206" s="21" t="s">
        <v>494</v>
      </c>
      <c r="C206" s="53" t="s">
        <v>537</v>
      </c>
      <c r="D206" s="23" t="s">
        <v>526</v>
      </c>
      <c r="E206" s="4" t="s">
        <v>120</v>
      </c>
      <c r="F206" s="54" t="s">
        <v>538</v>
      </c>
      <c r="G206" s="21">
        <v>2003</v>
      </c>
      <c r="H206" s="105">
        <v>61198150729973</v>
      </c>
      <c r="I206" s="106"/>
      <c r="J206" s="107" t="s">
        <v>539</v>
      </c>
      <c r="K206" s="108"/>
      <c r="L206" s="54" t="s">
        <v>121</v>
      </c>
      <c r="M206" s="54" t="s">
        <v>501</v>
      </c>
      <c r="N206" s="6">
        <v>7000</v>
      </c>
      <c r="O206" s="48">
        <f t="shared" si="8"/>
        <v>2100</v>
      </c>
      <c r="P206" s="83">
        <v>43756</v>
      </c>
      <c r="Q206" s="86">
        <v>0.47916666666666669</v>
      </c>
    </row>
    <row r="207" spans="1:17" s="13" customFormat="1" ht="30.75" customHeight="1" x14ac:dyDescent="0.25">
      <c r="A207" s="4">
        <f t="shared" si="9"/>
        <v>199</v>
      </c>
      <c r="B207" s="21" t="s">
        <v>540</v>
      </c>
      <c r="C207" s="53" t="s">
        <v>541</v>
      </c>
      <c r="D207" s="23" t="s">
        <v>116</v>
      </c>
      <c r="E207" s="4" t="s">
        <v>520</v>
      </c>
      <c r="F207" s="54" t="s">
        <v>542</v>
      </c>
      <c r="G207" s="21">
        <v>1991</v>
      </c>
      <c r="H207" s="105" t="s">
        <v>543</v>
      </c>
      <c r="I207" s="106"/>
      <c r="J207" s="107" t="s">
        <v>544</v>
      </c>
      <c r="K207" s="108"/>
      <c r="L207" s="54" t="s">
        <v>121</v>
      </c>
      <c r="M207" s="54" t="s">
        <v>545</v>
      </c>
      <c r="N207" s="6">
        <v>4000</v>
      </c>
      <c r="O207" s="48">
        <f t="shared" si="8"/>
        <v>1200</v>
      </c>
      <c r="P207" s="83">
        <v>43756</v>
      </c>
      <c r="Q207" s="86">
        <v>0.58333333333333337</v>
      </c>
    </row>
    <row r="208" spans="1:17" s="13" customFormat="1" ht="30.75" customHeight="1" x14ac:dyDescent="0.25">
      <c r="A208" s="4">
        <f t="shared" si="9"/>
        <v>200</v>
      </c>
      <c r="B208" s="55" t="s">
        <v>546</v>
      </c>
      <c r="C208" s="56" t="s">
        <v>547</v>
      </c>
      <c r="D208" s="57" t="s">
        <v>117</v>
      </c>
      <c r="E208" s="55" t="s">
        <v>548</v>
      </c>
      <c r="F208" s="46" t="s">
        <v>549</v>
      </c>
      <c r="G208" s="55">
        <v>1991</v>
      </c>
      <c r="H208" s="105" t="s">
        <v>550</v>
      </c>
      <c r="I208" s="106"/>
      <c r="J208" s="107">
        <v>113469</v>
      </c>
      <c r="K208" s="108"/>
      <c r="L208" s="46" t="s">
        <v>121</v>
      </c>
      <c r="M208" s="46" t="s">
        <v>545</v>
      </c>
      <c r="N208" s="58">
        <v>3000</v>
      </c>
      <c r="O208" s="48">
        <f t="shared" si="8"/>
        <v>900</v>
      </c>
      <c r="P208" s="83">
        <v>43756</v>
      </c>
      <c r="Q208" s="86">
        <v>0.59375</v>
      </c>
    </row>
    <row r="209" spans="1:17" s="13" customFormat="1" ht="30.75" customHeight="1" x14ac:dyDescent="0.25">
      <c r="A209" s="4">
        <f t="shared" si="9"/>
        <v>201</v>
      </c>
      <c r="B209" s="55" t="s">
        <v>551</v>
      </c>
      <c r="C209" s="56" t="s">
        <v>552</v>
      </c>
      <c r="D209" s="57" t="s">
        <v>118</v>
      </c>
      <c r="E209" s="55" t="s">
        <v>553</v>
      </c>
      <c r="F209" s="46" t="s">
        <v>554</v>
      </c>
      <c r="G209" s="55">
        <v>1989</v>
      </c>
      <c r="H209" s="105" t="s">
        <v>555</v>
      </c>
      <c r="I209" s="106"/>
      <c r="J209" s="107" t="s">
        <v>556</v>
      </c>
      <c r="K209" s="108"/>
      <c r="L209" s="46" t="s">
        <v>121</v>
      </c>
      <c r="M209" s="46" t="s">
        <v>545</v>
      </c>
      <c r="N209" s="58">
        <v>3000</v>
      </c>
      <c r="O209" s="48">
        <f t="shared" si="8"/>
        <v>900</v>
      </c>
      <c r="P209" s="83">
        <v>43756</v>
      </c>
      <c r="Q209" s="86">
        <v>0.60416666666666663</v>
      </c>
    </row>
    <row r="210" spans="1:17" s="13" customFormat="1" ht="30.75" customHeight="1" x14ac:dyDescent="0.25">
      <c r="A210" s="4">
        <f t="shared" si="9"/>
        <v>202</v>
      </c>
      <c r="B210" s="55" t="s">
        <v>557</v>
      </c>
      <c r="C210" s="56" t="s">
        <v>558</v>
      </c>
      <c r="D210" s="57" t="s">
        <v>116</v>
      </c>
      <c r="E210" s="55" t="s">
        <v>520</v>
      </c>
      <c r="F210" s="46" t="s">
        <v>559</v>
      </c>
      <c r="G210" s="55">
        <v>1991</v>
      </c>
      <c r="H210" s="105" t="s">
        <v>560</v>
      </c>
      <c r="I210" s="106"/>
      <c r="J210" s="107" t="s">
        <v>561</v>
      </c>
      <c r="K210" s="108"/>
      <c r="L210" s="46" t="s">
        <v>121</v>
      </c>
      <c r="M210" s="46" t="s">
        <v>545</v>
      </c>
      <c r="N210" s="58">
        <v>4000</v>
      </c>
      <c r="O210" s="48">
        <f t="shared" si="8"/>
        <v>1200</v>
      </c>
      <c r="P210" s="83">
        <v>43756</v>
      </c>
      <c r="Q210" s="86">
        <v>0.61458333333333337</v>
      </c>
    </row>
    <row r="211" spans="1:17" s="13" customFormat="1" ht="30.75" customHeight="1" x14ac:dyDescent="0.25">
      <c r="A211" s="4">
        <f t="shared" si="9"/>
        <v>203</v>
      </c>
      <c r="B211" s="55" t="s">
        <v>562</v>
      </c>
      <c r="C211" s="56" t="s">
        <v>563</v>
      </c>
      <c r="D211" s="57" t="s">
        <v>116</v>
      </c>
      <c r="E211" s="55" t="s">
        <v>520</v>
      </c>
      <c r="F211" s="46" t="s">
        <v>559</v>
      </c>
      <c r="G211" s="55">
        <v>2000</v>
      </c>
      <c r="H211" s="105" t="s">
        <v>564</v>
      </c>
      <c r="I211" s="106"/>
      <c r="J211" s="107" t="s">
        <v>565</v>
      </c>
      <c r="K211" s="108"/>
      <c r="L211" s="46" t="s">
        <v>121</v>
      </c>
      <c r="M211" s="46" t="s">
        <v>566</v>
      </c>
      <c r="N211" s="58">
        <v>7000</v>
      </c>
      <c r="O211" s="48">
        <f t="shared" si="8"/>
        <v>2100</v>
      </c>
      <c r="P211" s="83">
        <v>43756</v>
      </c>
      <c r="Q211" s="86">
        <v>0.625</v>
      </c>
    </row>
    <row r="212" spans="1:17" s="13" customFormat="1" ht="28.5" customHeight="1" x14ac:dyDescent="0.25">
      <c r="A212" s="4">
        <f t="shared" si="9"/>
        <v>204</v>
      </c>
      <c r="B212" s="52" t="s">
        <v>567</v>
      </c>
      <c r="C212" s="59" t="s">
        <v>568</v>
      </c>
      <c r="D212" s="60" t="s">
        <v>116</v>
      </c>
      <c r="E212" s="52" t="s">
        <v>520</v>
      </c>
      <c r="F212" s="61" t="s">
        <v>569</v>
      </c>
      <c r="G212" s="52">
        <v>1994</v>
      </c>
      <c r="H212" s="105" t="s">
        <v>570</v>
      </c>
      <c r="I212" s="106"/>
      <c r="J212" s="107" t="s">
        <v>571</v>
      </c>
      <c r="K212" s="108"/>
      <c r="L212" s="61" t="s">
        <v>121</v>
      </c>
      <c r="M212" s="61" t="s">
        <v>572</v>
      </c>
      <c r="N212" s="62">
        <v>5500</v>
      </c>
      <c r="O212" s="48">
        <f t="shared" si="8"/>
        <v>1650</v>
      </c>
      <c r="P212" s="83">
        <v>43756</v>
      </c>
      <c r="Q212" s="86">
        <v>0.64583333333333337</v>
      </c>
    </row>
    <row r="213" spans="1:17" s="13" customFormat="1" ht="28.5" customHeight="1" x14ac:dyDescent="0.25">
      <c r="A213" s="4">
        <f t="shared" si="9"/>
        <v>205</v>
      </c>
      <c r="B213" s="52" t="s">
        <v>573</v>
      </c>
      <c r="C213" s="59" t="s">
        <v>574</v>
      </c>
      <c r="D213" s="60" t="s">
        <v>116</v>
      </c>
      <c r="E213" s="52" t="s">
        <v>520</v>
      </c>
      <c r="F213" s="61" t="s">
        <v>569</v>
      </c>
      <c r="G213" s="52">
        <v>1994</v>
      </c>
      <c r="H213" s="105" t="s">
        <v>575</v>
      </c>
      <c r="I213" s="106"/>
      <c r="J213" s="107" t="s">
        <v>576</v>
      </c>
      <c r="K213" s="108"/>
      <c r="L213" s="61" t="s">
        <v>121</v>
      </c>
      <c r="M213" s="61" t="s">
        <v>572</v>
      </c>
      <c r="N213" s="62">
        <v>5500</v>
      </c>
      <c r="O213" s="48">
        <f t="shared" si="8"/>
        <v>1650</v>
      </c>
      <c r="P213" s="83">
        <v>43756</v>
      </c>
      <c r="Q213" s="86">
        <v>0.65625</v>
      </c>
    </row>
    <row r="214" spans="1:17" s="13" customFormat="1" ht="28.5" customHeight="1" x14ac:dyDescent="0.25">
      <c r="A214" s="4">
        <f t="shared" si="9"/>
        <v>206</v>
      </c>
      <c r="B214" s="52" t="s">
        <v>577</v>
      </c>
      <c r="C214" s="59" t="s">
        <v>578</v>
      </c>
      <c r="D214" s="60" t="s">
        <v>116</v>
      </c>
      <c r="E214" s="52" t="s">
        <v>520</v>
      </c>
      <c r="F214" s="61" t="s">
        <v>569</v>
      </c>
      <c r="G214" s="52">
        <v>1989</v>
      </c>
      <c r="H214" s="105" t="s">
        <v>579</v>
      </c>
      <c r="I214" s="106"/>
      <c r="J214" s="107" t="s">
        <v>580</v>
      </c>
      <c r="K214" s="108"/>
      <c r="L214" s="61" t="s">
        <v>121</v>
      </c>
      <c r="M214" s="61" t="s">
        <v>572</v>
      </c>
      <c r="N214" s="62">
        <v>4000</v>
      </c>
      <c r="O214" s="48">
        <f t="shared" si="8"/>
        <v>1200</v>
      </c>
      <c r="P214" s="83">
        <v>43756</v>
      </c>
      <c r="Q214" s="86">
        <v>0.66666666666666663</v>
      </c>
    </row>
    <row r="215" spans="1:17" s="13" customFormat="1" ht="28.5" customHeight="1" x14ac:dyDescent="0.25">
      <c r="A215" s="4">
        <f t="shared" si="9"/>
        <v>207</v>
      </c>
      <c r="B215" s="52" t="s">
        <v>581</v>
      </c>
      <c r="C215" s="59" t="s">
        <v>582</v>
      </c>
      <c r="D215" s="60" t="s">
        <v>116</v>
      </c>
      <c r="E215" s="52" t="s">
        <v>119</v>
      </c>
      <c r="F215" s="61" t="s">
        <v>583</v>
      </c>
      <c r="G215" s="52">
        <v>1993</v>
      </c>
      <c r="H215" s="105" t="s">
        <v>584</v>
      </c>
      <c r="I215" s="106"/>
      <c r="J215" s="107" t="s">
        <v>585</v>
      </c>
      <c r="K215" s="108"/>
      <c r="L215" s="61" t="s">
        <v>121</v>
      </c>
      <c r="M215" s="61" t="s">
        <v>572</v>
      </c>
      <c r="N215" s="62">
        <v>4000</v>
      </c>
      <c r="O215" s="48">
        <f t="shared" si="8"/>
        <v>1200</v>
      </c>
      <c r="P215" s="83">
        <v>43759</v>
      </c>
      <c r="Q215" s="86">
        <v>0.375</v>
      </c>
    </row>
    <row r="216" spans="1:17" s="13" customFormat="1" ht="28.5" customHeight="1" x14ac:dyDescent="0.25">
      <c r="A216" s="4">
        <f t="shared" si="9"/>
        <v>208</v>
      </c>
      <c r="B216" s="52" t="s">
        <v>586</v>
      </c>
      <c r="C216" s="59" t="s">
        <v>587</v>
      </c>
      <c r="D216" s="60" t="s">
        <v>118</v>
      </c>
      <c r="E216" s="52" t="s">
        <v>588</v>
      </c>
      <c r="F216" s="61" t="s">
        <v>589</v>
      </c>
      <c r="G216" s="52">
        <v>1993</v>
      </c>
      <c r="H216" s="105" t="s">
        <v>590</v>
      </c>
      <c r="I216" s="106"/>
      <c r="J216" s="107" t="s">
        <v>591</v>
      </c>
      <c r="K216" s="108"/>
      <c r="L216" s="61" t="s">
        <v>121</v>
      </c>
      <c r="M216" s="61" t="s">
        <v>572</v>
      </c>
      <c r="N216" s="62">
        <v>2000</v>
      </c>
      <c r="O216" s="48">
        <f t="shared" si="8"/>
        <v>600</v>
      </c>
      <c r="P216" s="83">
        <v>43759</v>
      </c>
      <c r="Q216" s="86">
        <v>0.38541666666666669</v>
      </c>
    </row>
    <row r="217" spans="1:17" s="13" customFormat="1" ht="31.5" x14ac:dyDescent="0.25">
      <c r="A217" s="4">
        <f t="shared" si="9"/>
        <v>209</v>
      </c>
      <c r="B217" s="52" t="s">
        <v>592</v>
      </c>
      <c r="C217" s="59" t="s">
        <v>593</v>
      </c>
      <c r="D217" s="44" t="s">
        <v>503</v>
      </c>
      <c r="E217" s="52" t="s">
        <v>497</v>
      </c>
      <c r="F217" s="61" t="s">
        <v>594</v>
      </c>
      <c r="G217" s="52">
        <v>1986</v>
      </c>
      <c r="H217" s="105">
        <v>29705</v>
      </c>
      <c r="I217" s="106"/>
      <c r="J217" s="107" t="s">
        <v>595</v>
      </c>
      <c r="K217" s="108"/>
      <c r="L217" s="61" t="s">
        <v>121</v>
      </c>
      <c r="M217" s="61" t="s">
        <v>572</v>
      </c>
      <c r="N217" s="62">
        <v>1000</v>
      </c>
      <c r="O217" s="48">
        <f t="shared" si="8"/>
        <v>300</v>
      </c>
      <c r="P217" s="83">
        <v>43759</v>
      </c>
      <c r="Q217" s="86">
        <v>0.39583333333333331</v>
      </c>
    </row>
    <row r="218" spans="1:17" s="13" customFormat="1" ht="28.5" customHeight="1" x14ac:dyDescent="0.25">
      <c r="A218" s="4">
        <f t="shared" si="9"/>
        <v>210</v>
      </c>
      <c r="B218" s="52" t="s">
        <v>596</v>
      </c>
      <c r="C218" s="59" t="s">
        <v>597</v>
      </c>
      <c r="D218" s="60" t="s">
        <v>116</v>
      </c>
      <c r="E218" s="52" t="s">
        <v>119</v>
      </c>
      <c r="F218" s="61" t="s">
        <v>598</v>
      </c>
      <c r="G218" s="52">
        <v>1993</v>
      </c>
      <c r="H218" s="105" t="s">
        <v>599</v>
      </c>
      <c r="I218" s="106"/>
      <c r="J218" s="107" t="s">
        <v>600</v>
      </c>
      <c r="K218" s="108"/>
      <c r="L218" s="61" t="s">
        <v>601</v>
      </c>
      <c r="M218" s="61" t="s">
        <v>602</v>
      </c>
      <c r="N218" s="62">
        <v>3500</v>
      </c>
      <c r="O218" s="48">
        <f t="shared" si="8"/>
        <v>1050</v>
      </c>
      <c r="P218" s="83">
        <v>43759</v>
      </c>
      <c r="Q218" s="86">
        <v>0.40625</v>
      </c>
    </row>
    <row r="219" spans="1:17" s="13" customFormat="1" ht="28.5" customHeight="1" x14ac:dyDescent="0.25">
      <c r="A219" s="4">
        <f t="shared" si="9"/>
        <v>211</v>
      </c>
      <c r="B219" s="52" t="s">
        <v>603</v>
      </c>
      <c r="C219" s="59" t="s">
        <v>604</v>
      </c>
      <c r="D219" s="60" t="s">
        <v>116</v>
      </c>
      <c r="E219" s="52" t="s">
        <v>605</v>
      </c>
      <c r="F219" s="61" t="s">
        <v>606</v>
      </c>
      <c r="G219" s="52">
        <v>2001</v>
      </c>
      <c r="H219" s="105" t="s">
        <v>607</v>
      </c>
      <c r="I219" s="106"/>
      <c r="J219" s="107" t="s">
        <v>608</v>
      </c>
      <c r="K219" s="108"/>
      <c r="L219" s="61" t="s">
        <v>609</v>
      </c>
      <c r="M219" s="61" t="s">
        <v>602</v>
      </c>
      <c r="N219" s="62">
        <v>6000</v>
      </c>
      <c r="O219" s="48">
        <f t="shared" si="8"/>
        <v>1800</v>
      </c>
      <c r="P219" s="83">
        <v>43759</v>
      </c>
      <c r="Q219" s="86">
        <v>0.41666666666666669</v>
      </c>
    </row>
    <row r="220" spans="1:17" s="13" customFormat="1" ht="28.5" customHeight="1" x14ac:dyDescent="0.25">
      <c r="A220" s="4">
        <f t="shared" si="9"/>
        <v>212</v>
      </c>
      <c r="B220" s="52" t="s">
        <v>610</v>
      </c>
      <c r="C220" s="59" t="s">
        <v>611</v>
      </c>
      <c r="D220" s="60" t="s">
        <v>116</v>
      </c>
      <c r="E220" s="52" t="s">
        <v>527</v>
      </c>
      <c r="F220" s="61">
        <v>1300</v>
      </c>
      <c r="G220" s="52">
        <v>1971</v>
      </c>
      <c r="H220" s="105" t="s">
        <v>612</v>
      </c>
      <c r="I220" s="106"/>
      <c r="J220" s="107">
        <v>1112558005</v>
      </c>
      <c r="K220" s="108"/>
      <c r="L220" s="61" t="s">
        <v>609</v>
      </c>
      <c r="M220" s="61" t="s">
        <v>602</v>
      </c>
      <c r="N220" s="62">
        <v>8000</v>
      </c>
      <c r="O220" s="48">
        <f t="shared" si="8"/>
        <v>2400</v>
      </c>
      <c r="P220" s="83">
        <v>43759</v>
      </c>
      <c r="Q220" s="86">
        <v>0.42708333333333331</v>
      </c>
    </row>
    <row r="221" spans="1:17" s="13" customFormat="1" ht="28.5" customHeight="1" x14ac:dyDescent="0.25">
      <c r="A221" s="4">
        <f t="shared" si="9"/>
        <v>213</v>
      </c>
      <c r="B221" s="52" t="s">
        <v>614</v>
      </c>
      <c r="C221" s="59" t="s">
        <v>615</v>
      </c>
      <c r="D221" s="60" t="s">
        <v>116</v>
      </c>
      <c r="E221" s="52" t="s">
        <v>616</v>
      </c>
      <c r="F221" s="61" t="s">
        <v>617</v>
      </c>
      <c r="G221" s="52">
        <v>1996</v>
      </c>
      <c r="H221" s="105" t="s">
        <v>618</v>
      </c>
      <c r="I221" s="106"/>
      <c r="J221" s="107" t="s">
        <v>619</v>
      </c>
      <c r="K221" s="108"/>
      <c r="L221" s="61" t="s">
        <v>609</v>
      </c>
      <c r="M221" s="61" t="s">
        <v>613</v>
      </c>
      <c r="N221" s="62">
        <v>3500</v>
      </c>
      <c r="O221" s="48">
        <f t="shared" si="8"/>
        <v>1050</v>
      </c>
      <c r="P221" s="83">
        <v>43759</v>
      </c>
      <c r="Q221" s="86">
        <v>0.4375</v>
      </c>
    </row>
    <row r="222" spans="1:17" s="13" customFormat="1" ht="25.5" customHeight="1" thickBot="1" x14ac:dyDescent="0.3">
      <c r="A222" s="4">
        <f t="shared" si="9"/>
        <v>214</v>
      </c>
      <c r="B222" s="63" t="s">
        <v>620</v>
      </c>
      <c r="C222" s="64" t="s">
        <v>621</v>
      </c>
      <c r="D222" s="65" t="s">
        <v>116</v>
      </c>
      <c r="E222" s="63" t="s">
        <v>622</v>
      </c>
      <c r="F222" s="66" t="s">
        <v>625</v>
      </c>
      <c r="G222" s="67" t="s">
        <v>625</v>
      </c>
      <c r="H222" s="89" t="s">
        <v>625</v>
      </c>
      <c r="I222" s="90"/>
      <c r="J222" s="91" t="s">
        <v>623</v>
      </c>
      <c r="K222" s="92"/>
      <c r="L222" s="68" t="s">
        <v>624</v>
      </c>
      <c r="M222" s="68" t="s">
        <v>602</v>
      </c>
      <c r="N222" s="69">
        <v>5000</v>
      </c>
      <c r="O222" s="70">
        <f t="shared" si="8"/>
        <v>1500</v>
      </c>
      <c r="P222" s="84">
        <v>43759</v>
      </c>
      <c r="Q222" s="88">
        <v>0.44791666666666669</v>
      </c>
    </row>
    <row r="223" spans="1:17" ht="30.75" customHeight="1" thickBot="1" x14ac:dyDescent="0.3">
      <c r="A223" s="100" t="s">
        <v>101</v>
      </c>
      <c r="B223" s="101"/>
      <c r="C223" s="101"/>
      <c r="D223" s="101"/>
      <c r="E223" s="101"/>
      <c r="F223" s="101"/>
      <c r="G223" s="101"/>
      <c r="H223" s="101"/>
      <c r="I223" s="101"/>
      <c r="J223" s="101"/>
      <c r="K223" s="101"/>
      <c r="L223" s="101"/>
      <c r="M223" s="101"/>
      <c r="N223" s="101"/>
      <c r="O223" s="101"/>
      <c r="P223" s="101"/>
      <c r="Q223" s="103"/>
    </row>
    <row r="224" spans="1:17" ht="51" customHeight="1" x14ac:dyDescent="0.25">
      <c r="A224" s="115" t="s">
        <v>5</v>
      </c>
      <c r="B224" s="115" t="s">
        <v>6</v>
      </c>
      <c r="C224" s="115" t="s">
        <v>94</v>
      </c>
      <c r="D224" s="115" t="s">
        <v>7</v>
      </c>
      <c r="E224" s="115" t="s">
        <v>95</v>
      </c>
      <c r="F224" s="116" t="s">
        <v>10</v>
      </c>
      <c r="G224" s="115" t="s">
        <v>88</v>
      </c>
      <c r="H224" s="115" t="s">
        <v>89</v>
      </c>
      <c r="I224" s="117" t="s">
        <v>96</v>
      </c>
      <c r="J224" s="118" t="s">
        <v>97</v>
      </c>
      <c r="K224" s="118" t="s">
        <v>16</v>
      </c>
      <c r="L224" s="118" t="s">
        <v>90</v>
      </c>
      <c r="M224" s="119" t="s">
        <v>91</v>
      </c>
      <c r="N224" s="117" t="s">
        <v>98</v>
      </c>
      <c r="O224" s="117" t="s">
        <v>92</v>
      </c>
      <c r="P224" s="36" t="s">
        <v>93</v>
      </c>
      <c r="Q224" s="36" t="s">
        <v>20</v>
      </c>
    </row>
    <row r="225" spans="1:17" ht="47.25" x14ac:dyDescent="0.25">
      <c r="A225" s="4">
        <v>215</v>
      </c>
      <c r="B225" s="4">
        <v>42020112050</v>
      </c>
      <c r="C225" s="4" t="s">
        <v>39</v>
      </c>
      <c r="D225" s="4" t="s">
        <v>60</v>
      </c>
      <c r="E225" s="4" t="s">
        <v>657</v>
      </c>
      <c r="F225" s="4" t="s">
        <v>87</v>
      </c>
      <c r="G225" s="22" t="s">
        <v>658</v>
      </c>
      <c r="H225" s="5">
        <v>37324</v>
      </c>
      <c r="I225" s="120">
        <v>3</v>
      </c>
      <c r="J225" s="7">
        <v>85831.87</v>
      </c>
      <c r="K225" s="23" t="s">
        <v>659</v>
      </c>
      <c r="L225" s="23" t="s">
        <v>100</v>
      </c>
      <c r="M225" s="23" t="s">
        <v>99</v>
      </c>
      <c r="N225" s="7">
        <v>68700</v>
      </c>
      <c r="O225" s="7">
        <v>20610</v>
      </c>
      <c r="P225" s="83">
        <v>43759</v>
      </c>
      <c r="Q225" s="86">
        <v>0.58333333333333337</v>
      </c>
    </row>
    <row r="226" spans="1:17" ht="48" thickBot="1" x14ac:dyDescent="0.3">
      <c r="A226" s="14">
        <v>216</v>
      </c>
      <c r="B226" s="14">
        <v>42020112052</v>
      </c>
      <c r="C226" s="14" t="s">
        <v>39</v>
      </c>
      <c r="D226" s="14" t="s">
        <v>60</v>
      </c>
      <c r="E226" s="14" t="s">
        <v>657</v>
      </c>
      <c r="F226" s="121" t="s">
        <v>87</v>
      </c>
      <c r="G226" s="121" t="s">
        <v>658</v>
      </c>
      <c r="H226" s="17">
        <v>37324</v>
      </c>
      <c r="I226" s="122">
        <v>5</v>
      </c>
      <c r="J226" s="123">
        <v>12698.28</v>
      </c>
      <c r="K226" s="124" t="s">
        <v>659</v>
      </c>
      <c r="L226" s="124" t="s">
        <v>100</v>
      </c>
      <c r="M226" s="124" t="s">
        <v>99</v>
      </c>
      <c r="N226" s="123">
        <v>10200</v>
      </c>
      <c r="O226" s="123">
        <v>3060</v>
      </c>
      <c r="P226" s="84">
        <v>43759</v>
      </c>
      <c r="Q226" s="88">
        <v>0.60416666666666663</v>
      </c>
    </row>
    <row r="227" spans="1:17" ht="19.5" customHeight="1" x14ac:dyDescent="0.25">
      <c r="A227" s="9"/>
      <c r="B227" s="10"/>
      <c r="C227" s="9"/>
      <c r="D227" s="9"/>
      <c r="E227" s="9"/>
      <c r="F227" s="9"/>
      <c r="G227" s="10"/>
      <c r="H227" s="10"/>
      <c r="I227" s="9"/>
      <c r="J227" s="9"/>
      <c r="K227" s="11"/>
      <c r="L227" s="9"/>
      <c r="M227" s="12"/>
      <c r="N227" s="11"/>
      <c r="O227" s="11"/>
      <c r="P227" s="9"/>
      <c r="Q227" s="9"/>
    </row>
    <row r="228" spans="1:17" ht="19.5" customHeight="1" x14ac:dyDescent="0.25">
      <c r="A228" s="34" t="s">
        <v>41</v>
      </c>
      <c r="B228" s="93" t="s">
        <v>666</v>
      </c>
      <c r="C228" s="94"/>
      <c r="D228" s="94"/>
      <c r="E228" s="94"/>
      <c r="F228" s="94"/>
      <c r="G228" s="94"/>
      <c r="H228" s="94"/>
      <c r="I228" s="94"/>
      <c r="J228" s="94"/>
      <c r="K228" s="94"/>
      <c r="L228" s="94"/>
      <c r="M228" s="94"/>
      <c r="N228" s="94"/>
      <c r="O228" s="94"/>
      <c r="P228" s="94"/>
      <c r="Q228" s="94"/>
    </row>
    <row r="229" spans="1:17" ht="19.5" customHeight="1" x14ac:dyDescent="0.25">
      <c r="A229" s="34"/>
      <c r="B229" s="93" t="s">
        <v>490</v>
      </c>
      <c r="C229" s="94"/>
      <c r="D229" s="94"/>
      <c r="E229" s="94"/>
      <c r="F229" s="94"/>
      <c r="G229" s="94"/>
      <c r="H229" s="94"/>
      <c r="I229" s="94"/>
      <c r="J229" s="94"/>
      <c r="K229" s="94"/>
      <c r="L229" s="94"/>
      <c r="M229" s="94"/>
      <c r="N229" s="94"/>
      <c r="O229" s="94"/>
      <c r="P229" s="94"/>
      <c r="Q229" s="94"/>
    </row>
    <row r="230" spans="1:17" ht="19.5" customHeight="1" x14ac:dyDescent="0.25">
      <c r="A230" s="34"/>
      <c r="B230" s="93" t="s">
        <v>125</v>
      </c>
      <c r="C230" s="94"/>
      <c r="D230" s="94"/>
      <c r="E230" s="94"/>
      <c r="F230" s="94"/>
      <c r="G230" s="94"/>
      <c r="H230" s="94"/>
      <c r="I230" s="94"/>
      <c r="J230" s="94"/>
      <c r="K230" s="94"/>
      <c r="L230" s="94"/>
      <c r="M230" s="94"/>
      <c r="N230" s="94"/>
      <c r="O230" s="94"/>
      <c r="P230" s="94"/>
      <c r="Q230" s="94"/>
    </row>
    <row r="231" spans="1:17" ht="19.5" customHeight="1" x14ac:dyDescent="0.25">
      <c r="A231" s="34" t="s">
        <v>42</v>
      </c>
      <c r="B231" s="93" t="s">
        <v>43</v>
      </c>
      <c r="C231" s="94"/>
      <c r="D231" s="94"/>
      <c r="E231" s="94"/>
      <c r="F231" s="94"/>
      <c r="G231" s="94"/>
      <c r="H231" s="94"/>
      <c r="I231" s="94"/>
      <c r="J231" s="94"/>
      <c r="K231" s="94"/>
      <c r="L231" s="94"/>
      <c r="M231" s="94"/>
      <c r="N231" s="94"/>
      <c r="O231" s="94"/>
      <c r="P231" s="94"/>
      <c r="Q231" s="94"/>
    </row>
    <row r="232" spans="1:17" ht="19.5" customHeight="1" x14ac:dyDescent="0.25">
      <c r="A232" s="34"/>
      <c r="B232" s="93" t="s">
        <v>44</v>
      </c>
      <c r="C232" s="94"/>
      <c r="D232" s="94"/>
      <c r="E232" s="94"/>
      <c r="F232" s="94"/>
      <c r="G232" s="94"/>
      <c r="H232" s="94"/>
      <c r="I232" s="94"/>
      <c r="J232" s="94"/>
      <c r="K232" s="94"/>
      <c r="L232" s="94"/>
      <c r="M232" s="94"/>
      <c r="N232" s="94"/>
      <c r="O232" s="94"/>
      <c r="P232" s="94"/>
      <c r="Q232" s="94"/>
    </row>
    <row r="233" spans="1:17" ht="19.5" customHeight="1" x14ac:dyDescent="0.25">
      <c r="A233" s="34" t="s">
        <v>45</v>
      </c>
      <c r="B233" s="93" t="s">
        <v>491</v>
      </c>
      <c r="C233" s="94"/>
      <c r="D233" s="94"/>
      <c r="E233" s="94"/>
      <c r="F233" s="94"/>
      <c r="G233" s="94"/>
      <c r="H233" s="94"/>
      <c r="I233" s="94"/>
      <c r="J233" s="94"/>
      <c r="K233" s="94"/>
      <c r="L233" s="94"/>
      <c r="M233" s="94"/>
      <c r="N233" s="94"/>
      <c r="O233" s="94"/>
      <c r="P233" s="94"/>
      <c r="Q233" s="94"/>
    </row>
    <row r="234" spans="1:17" ht="19.5" customHeight="1" x14ac:dyDescent="0.25">
      <c r="A234" s="34" t="s">
        <v>46</v>
      </c>
      <c r="B234" s="93" t="s">
        <v>661</v>
      </c>
      <c r="C234" s="94"/>
      <c r="D234" s="94"/>
      <c r="E234" s="94"/>
      <c r="F234" s="94"/>
      <c r="G234" s="94"/>
      <c r="H234" s="94"/>
      <c r="I234" s="94"/>
      <c r="J234" s="94"/>
      <c r="K234" s="94"/>
      <c r="L234" s="94"/>
      <c r="M234" s="94"/>
      <c r="N234" s="94"/>
      <c r="O234" s="94"/>
      <c r="P234" s="94"/>
      <c r="Q234" s="94"/>
    </row>
    <row r="235" spans="1:17" ht="19.5" customHeight="1" x14ac:dyDescent="0.25">
      <c r="A235" s="34" t="s">
        <v>47</v>
      </c>
      <c r="B235" s="93" t="s">
        <v>492</v>
      </c>
      <c r="C235" s="94"/>
      <c r="D235" s="94"/>
      <c r="E235" s="94"/>
      <c r="F235" s="94"/>
      <c r="G235" s="94"/>
      <c r="H235" s="94"/>
      <c r="I235" s="94"/>
      <c r="J235" s="94"/>
      <c r="K235" s="94"/>
      <c r="L235" s="94"/>
      <c r="M235" s="94"/>
      <c r="N235" s="94"/>
      <c r="O235" s="94"/>
      <c r="P235" s="94"/>
      <c r="Q235" s="94"/>
    </row>
    <row r="236" spans="1:17" ht="19.5" customHeight="1" x14ac:dyDescent="0.25">
      <c r="A236" s="34" t="s">
        <v>54</v>
      </c>
      <c r="B236" s="93" t="s">
        <v>493</v>
      </c>
      <c r="C236" s="94"/>
      <c r="D236" s="94"/>
      <c r="E236" s="94"/>
      <c r="F236" s="94"/>
      <c r="G236" s="94"/>
      <c r="H236" s="94"/>
      <c r="I236" s="94"/>
      <c r="J236" s="94"/>
      <c r="K236" s="94"/>
      <c r="L236" s="94"/>
      <c r="M236" s="94"/>
      <c r="N236" s="94"/>
      <c r="O236" s="94"/>
      <c r="P236" s="94"/>
      <c r="Q236" s="94"/>
    </row>
    <row r="237" spans="1:17" ht="19.5" customHeight="1" x14ac:dyDescent="0.25">
      <c r="A237" s="34"/>
      <c r="B237" s="93" t="s">
        <v>78</v>
      </c>
      <c r="C237" s="94"/>
      <c r="D237" s="94"/>
      <c r="E237" s="94"/>
      <c r="F237" s="94"/>
      <c r="G237" s="94"/>
      <c r="H237" s="94"/>
      <c r="I237" s="94"/>
      <c r="J237" s="94"/>
      <c r="K237" s="94"/>
      <c r="L237" s="94"/>
      <c r="M237" s="94"/>
      <c r="N237" s="94"/>
      <c r="O237" s="94"/>
      <c r="P237" s="94"/>
      <c r="Q237" s="94"/>
    </row>
    <row r="238" spans="1:17" ht="19.5" customHeight="1" x14ac:dyDescent="0.25">
      <c r="A238" s="34"/>
      <c r="B238" s="35" t="s">
        <v>79</v>
      </c>
      <c r="C238" s="35"/>
      <c r="D238" s="35"/>
      <c r="E238" s="74"/>
      <c r="F238" s="35"/>
      <c r="G238" s="71"/>
      <c r="H238" s="35"/>
      <c r="I238" s="35"/>
      <c r="J238" s="35"/>
      <c r="K238" s="35"/>
      <c r="L238" s="35"/>
      <c r="M238" s="73"/>
      <c r="N238" s="73"/>
      <c r="O238" s="35"/>
      <c r="P238" s="35"/>
      <c r="Q238" s="85"/>
    </row>
    <row r="239" spans="1:17" ht="19.5" customHeight="1" x14ac:dyDescent="0.25">
      <c r="A239" s="82" t="s">
        <v>55</v>
      </c>
      <c r="B239" s="113" t="s">
        <v>662</v>
      </c>
      <c r="C239" s="114"/>
      <c r="D239" s="114"/>
      <c r="E239" s="114"/>
      <c r="F239" s="114"/>
      <c r="G239" s="114"/>
      <c r="H239" s="114"/>
      <c r="I239" s="114"/>
      <c r="J239" s="114"/>
      <c r="K239" s="114"/>
      <c r="L239" s="114"/>
      <c r="M239" s="114"/>
      <c r="N239" s="114"/>
      <c r="O239" s="114"/>
      <c r="P239" s="114"/>
      <c r="Q239" s="85"/>
    </row>
    <row r="240" spans="1:17" ht="66.75" customHeight="1" x14ac:dyDescent="0.25">
      <c r="A240" s="82"/>
      <c r="B240" s="114"/>
      <c r="C240" s="114"/>
      <c r="D240" s="114"/>
      <c r="E240" s="114"/>
      <c r="F240" s="114"/>
      <c r="G240" s="114"/>
      <c r="H240" s="114"/>
      <c r="I240" s="114"/>
      <c r="J240" s="114"/>
      <c r="K240" s="114"/>
      <c r="L240" s="114"/>
      <c r="M240" s="114"/>
      <c r="N240" s="114"/>
      <c r="O240" s="114"/>
      <c r="P240" s="114"/>
      <c r="Q240" s="85"/>
    </row>
    <row r="241" spans="1:17" ht="19.5" customHeight="1" x14ac:dyDescent="0.25">
      <c r="A241" s="34" t="s">
        <v>56</v>
      </c>
      <c r="B241" s="35" t="s">
        <v>80</v>
      </c>
      <c r="C241" s="35"/>
      <c r="D241" s="35"/>
      <c r="E241" s="35"/>
      <c r="F241" s="35"/>
      <c r="G241" s="71"/>
      <c r="H241" s="35"/>
      <c r="I241" s="35"/>
      <c r="J241" s="35"/>
      <c r="K241" s="35"/>
      <c r="L241" s="75"/>
      <c r="M241" s="76"/>
      <c r="N241" s="73"/>
      <c r="O241" s="35"/>
      <c r="P241" s="35"/>
      <c r="Q241" s="85"/>
    </row>
    <row r="242" spans="1:17" ht="19.5" customHeight="1" x14ac:dyDescent="0.25">
      <c r="A242" s="34" t="s">
        <v>57</v>
      </c>
      <c r="B242" s="35" t="s">
        <v>48</v>
      </c>
      <c r="C242" s="35"/>
      <c r="D242" s="35"/>
      <c r="E242" s="35"/>
      <c r="F242" s="35"/>
      <c r="G242" s="71"/>
      <c r="H242" s="35"/>
      <c r="I242" s="35"/>
      <c r="J242" s="35"/>
      <c r="K242" s="35"/>
      <c r="L242" s="75"/>
      <c r="M242" s="76"/>
      <c r="N242" s="76"/>
      <c r="O242" s="35"/>
      <c r="P242" s="35"/>
      <c r="Q242" s="85"/>
    </row>
    <row r="243" spans="1:17" ht="19.5" customHeight="1" x14ac:dyDescent="0.25">
      <c r="A243" s="34"/>
      <c r="B243" s="35" t="s">
        <v>81</v>
      </c>
      <c r="C243" s="35"/>
      <c r="D243" s="35"/>
      <c r="E243" s="35"/>
      <c r="F243" s="35"/>
      <c r="G243" s="71"/>
      <c r="H243" s="35"/>
      <c r="I243" s="35"/>
      <c r="J243" s="35"/>
      <c r="K243" s="35"/>
      <c r="L243" s="75"/>
      <c r="M243" s="76"/>
      <c r="N243" s="76"/>
      <c r="O243" s="35"/>
      <c r="P243" s="35"/>
      <c r="Q243" s="85"/>
    </row>
    <row r="244" spans="1:17" ht="19.5" customHeight="1" x14ac:dyDescent="0.25">
      <c r="A244" s="34"/>
      <c r="B244" s="35" t="s">
        <v>49</v>
      </c>
      <c r="C244" s="35"/>
      <c r="D244" s="35"/>
      <c r="E244" s="35"/>
      <c r="F244" s="35"/>
      <c r="G244" s="71"/>
      <c r="H244" s="35"/>
      <c r="I244" s="35"/>
      <c r="J244" s="35"/>
      <c r="K244" s="35"/>
      <c r="L244" s="75"/>
      <c r="M244" s="76"/>
      <c r="N244" s="76"/>
      <c r="O244" s="35"/>
      <c r="P244" s="35"/>
      <c r="Q244" s="85"/>
    </row>
    <row r="245" spans="1:17" ht="19.5" customHeight="1" x14ac:dyDescent="0.25">
      <c r="A245" s="34"/>
      <c r="B245" s="35" t="s">
        <v>50</v>
      </c>
      <c r="C245" s="35"/>
      <c r="D245" s="35"/>
      <c r="E245" s="35"/>
      <c r="F245" s="35"/>
      <c r="G245" s="71"/>
      <c r="H245" s="35"/>
      <c r="I245" s="35"/>
      <c r="J245" s="35"/>
      <c r="K245" s="35"/>
      <c r="L245" s="75"/>
      <c r="M245" s="76"/>
      <c r="N245" s="76"/>
      <c r="O245" s="35"/>
      <c r="P245" s="35"/>
      <c r="Q245" s="85"/>
    </row>
    <row r="246" spans="1:17" ht="19.5" customHeight="1" x14ac:dyDescent="0.25">
      <c r="A246" s="34"/>
      <c r="B246" s="1" t="s">
        <v>124</v>
      </c>
      <c r="C246" s="72"/>
      <c r="D246" s="35"/>
      <c r="E246" s="35"/>
      <c r="F246" s="1"/>
      <c r="G246" s="77"/>
      <c r="H246" s="1"/>
      <c r="I246" s="1"/>
      <c r="J246" s="1"/>
      <c r="K246" s="1"/>
      <c r="L246" s="78"/>
      <c r="M246" s="79"/>
      <c r="N246" s="79"/>
      <c r="O246" s="35"/>
      <c r="P246" s="75"/>
      <c r="Q246" s="85"/>
    </row>
    <row r="247" spans="1:17" ht="19.5" customHeight="1" x14ac:dyDescent="0.25">
      <c r="A247" s="34"/>
      <c r="B247" s="1" t="s">
        <v>82</v>
      </c>
      <c r="C247" s="1"/>
      <c r="D247" s="1"/>
      <c r="E247" s="1"/>
      <c r="F247" s="1"/>
      <c r="G247" s="77"/>
      <c r="H247" s="1"/>
      <c r="I247" s="1"/>
      <c r="J247" s="1"/>
      <c r="K247" s="1"/>
      <c r="L247" s="78"/>
      <c r="M247" s="79"/>
      <c r="N247" s="79"/>
      <c r="O247" s="75"/>
      <c r="P247" s="75"/>
      <c r="Q247" s="85"/>
    </row>
    <row r="248" spans="1:17" ht="19.5" customHeight="1" x14ac:dyDescent="0.25">
      <c r="A248" s="34" t="s">
        <v>58</v>
      </c>
      <c r="B248" s="1" t="s">
        <v>83</v>
      </c>
      <c r="C248" s="1"/>
      <c r="D248" s="1"/>
      <c r="E248" s="1"/>
      <c r="F248" s="1"/>
      <c r="G248" s="77"/>
      <c r="H248" s="1"/>
      <c r="I248" s="1"/>
      <c r="J248" s="1"/>
      <c r="K248" s="1"/>
      <c r="L248" s="78"/>
      <c r="M248" s="79"/>
      <c r="N248" s="79"/>
      <c r="O248" s="75"/>
      <c r="P248" s="75"/>
      <c r="Q248" s="85"/>
    </row>
    <row r="249" spans="1:17" ht="19.5" customHeight="1" x14ac:dyDescent="0.25">
      <c r="A249" s="34" t="s">
        <v>84</v>
      </c>
      <c r="B249" s="1" t="s">
        <v>51</v>
      </c>
      <c r="C249" s="78"/>
      <c r="D249" s="78"/>
      <c r="E249" s="78"/>
      <c r="F249" s="78"/>
      <c r="G249" s="80"/>
      <c r="H249" s="78"/>
      <c r="I249" s="78"/>
      <c r="J249" s="78"/>
      <c r="K249" s="78"/>
      <c r="L249" s="78"/>
      <c r="M249" s="79"/>
      <c r="N249" s="79"/>
      <c r="O249" s="75"/>
      <c r="P249" s="75"/>
      <c r="Q249" s="85"/>
    </row>
    <row r="250" spans="1:17" ht="19.5" customHeight="1" x14ac:dyDescent="0.25">
      <c r="A250" s="34" t="s">
        <v>663</v>
      </c>
      <c r="B250" s="1" t="s">
        <v>52</v>
      </c>
      <c r="C250" s="78"/>
      <c r="D250" s="78"/>
      <c r="E250" s="78"/>
      <c r="F250" s="78"/>
      <c r="G250" s="80"/>
      <c r="H250" s="78"/>
      <c r="I250" s="78"/>
      <c r="J250" s="78"/>
      <c r="K250" s="78"/>
      <c r="L250" s="78"/>
      <c r="M250" s="79"/>
      <c r="N250" s="79"/>
      <c r="O250" s="78"/>
      <c r="P250" s="78"/>
      <c r="Q250" s="85"/>
    </row>
    <row r="251" spans="1:17" ht="19.5" customHeight="1" x14ac:dyDescent="0.25">
      <c r="A251" s="9"/>
      <c r="B251" s="81" t="s">
        <v>53</v>
      </c>
      <c r="C251" s="78"/>
      <c r="D251" s="78"/>
      <c r="E251" s="78"/>
      <c r="F251" s="78"/>
      <c r="G251" s="80"/>
      <c r="H251" s="78"/>
      <c r="I251" s="78"/>
      <c r="J251" s="78"/>
      <c r="K251" s="78"/>
      <c r="L251" s="78"/>
      <c r="M251" s="79"/>
      <c r="N251" s="79"/>
      <c r="O251" s="78"/>
      <c r="P251" s="78"/>
      <c r="Q251" s="85"/>
    </row>
    <row r="252" spans="1:17" ht="19.5" customHeight="1" x14ac:dyDescent="0.25">
      <c r="A252" s="9"/>
      <c r="B252" s="10"/>
      <c r="C252" s="9"/>
      <c r="D252" s="9"/>
      <c r="E252" s="9"/>
      <c r="F252" s="9"/>
      <c r="G252" s="10"/>
      <c r="H252" s="10"/>
      <c r="I252" s="9"/>
      <c r="J252" s="9"/>
      <c r="K252" s="11"/>
      <c r="L252" s="9"/>
      <c r="M252" s="12"/>
      <c r="N252" s="11"/>
      <c r="O252" s="11"/>
      <c r="P252" s="9"/>
      <c r="Q252" s="9"/>
    </row>
    <row r="253" spans="1:17" ht="19.5" customHeight="1" x14ac:dyDescent="0.25">
      <c r="A253" s="9"/>
      <c r="B253" s="10"/>
      <c r="C253" s="9"/>
      <c r="D253" s="9"/>
      <c r="E253" s="9"/>
      <c r="F253" s="9"/>
      <c r="G253" s="10"/>
      <c r="H253" s="10"/>
      <c r="I253" s="9"/>
      <c r="J253" s="9"/>
      <c r="K253" s="11"/>
      <c r="L253" s="9"/>
      <c r="M253" s="12"/>
      <c r="N253" s="11"/>
      <c r="O253" s="11"/>
      <c r="P253" s="9"/>
      <c r="Q253" s="9"/>
    </row>
    <row r="254" spans="1:17" ht="19.5" customHeight="1" x14ac:dyDescent="0.25"/>
    <row r="255" spans="1:17" ht="19.5" customHeight="1" x14ac:dyDescent="0.25"/>
    <row r="256" spans="1:17" ht="19.5" customHeight="1" x14ac:dyDescent="0.25"/>
    <row r="257" ht="19.5" customHeight="1" x14ac:dyDescent="0.25"/>
  </sheetData>
  <mergeCells count="66">
    <mergeCell ref="B234:Q234"/>
    <mergeCell ref="B235:Q235"/>
    <mergeCell ref="B236:Q236"/>
    <mergeCell ref="B237:Q237"/>
    <mergeCell ref="B239:P240"/>
    <mergeCell ref="B229:Q229"/>
    <mergeCell ref="B230:Q230"/>
    <mergeCell ref="B231:Q231"/>
    <mergeCell ref="B232:Q232"/>
    <mergeCell ref="B233:Q233"/>
    <mergeCell ref="H215:I215"/>
    <mergeCell ref="J215:K215"/>
    <mergeCell ref="H216:I216"/>
    <mergeCell ref="J216:K216"/>
    <mergeCell ref="H219:I219"/>
    <mergeCell ref="J219:K219"/>
    <mergeCell ref="H220:I220"/>
    <mergeCell ref="J220:K220"/>
    <mergeCell ref="H217:I217"/>
    <mergeCell ref="J217:K217"/>
    <mergeCell ref="H218:I218"/>
    <mergeCell ref="J218:K218"/>
    <mergeCell ref="J208:K208"/>
    <mergeCell ref="H208:I208"/>
    <mergeCell ref="H213:I213"/>
    <mergeCell ref="J213:K213"/>
    <mergeCell ref="H214:I214"/>
    <mergeCell ref="J214:K214"/>
    <mergeCell ref="J211:K211"/>
    <mergeCell ref="H211:I211"/>
    <mergeCell ref="J210:K210"/>
    <mergeCell ref="H210:I210"/>
    <mergeCell ref="J209:K209"/>
    <mergeCell ref="H209:I209"/>
    <mergeCell ref="H203:I203"/>
    <mergeCell ref="J203:K203"/>
    <mergeCell ref="H204:I204"/>
    <mergeCell ref="J204:K204"/>
    <mergeCell ref="J207:K207"/>
    <mergeCell ref="H207:I207"/>
    <mergeCell ref="J206:K206"/>
    <mergeCell ref="H206:I206"/>
    <mergeCell ref="J205:K205"/>
    <mergeCell ref="H205:I205"/>
    <mergeCell ref="H200:I200"/>
    <mergeCell ref="J200:K200"/>
    <mergeCell ref="H201:I201"/>
    <mergeCell ref="J201:K201"/>
    <mergeCell ref="H202:I202"/>
    <mergeCell ref="J202:K202"/>
    <mergeCell ref="H222:I222"/>
    <mergeCell ref="J222:K222"/>
    <mergeCell ref="B228:Q228"/>
    <mergeCell ref="A1:O1"/>
    <mergeCell ref="P1:Q1"/>
    <mergeCell ref="A164:Q164"/>
    <mergeCell ref="A223:Q223"/>
    <mergeCell ref="H198:I198"/>
    <mergeCell ref="J198:K198"/>
    <mergeCell ref="H199:I199"/>
    <mergeCell ref="J199:K199"/>
    <mergeCell ref="H212:I212"/>
    <mergeCell ref="J212:K212"/>
    <mergeCell ref="H221:I221"/>
    <mergeCell ref="J221:K221"/>
    <mergeCell ref="A197:Q197"/>
  </mergeCells>
  <pageMargins left="0.70866141732283472" right="0.70866141732283472" top="0.74803149606299213" bottom="0.74803149606299213" header="0.31496062992125984" footer="0.31496062992125984"/>
  <pageSetup paperSize="8" scale="39" fitToHeight="0" orientation="portrait" r:id="rId1"/>
  <headerFooter>
    <oddHeader>&amp;C&amp;"Arial,Kalın"&amp;18KONYA ÇEVRE VE ŞEHİRCİLİK MÜDÜRLÜĞÜ
Milli Emlak Dairesi Başkanlığından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İLAN </vt:lpstr>
    </vt:vector>
  </TitlesOfParts>
  <Company>MILEBIM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MEOP</dc:creator>
  <cp:lastModifiedBy>Musa MALKONDU</cp:lastModifiedBy>
  <cp:lastPrinted>2019-09-05T12:17:30Z</cp:lastPrinted>
  <dcterms:created xsi:type="dcterms:W3CDTF">2003-07-30T08:21:45Z</dcterms:created>
  <dcterms:modified xsi:type="dcterms:W3CDTF">2019-09-05T12:20:39Z</dcterms:modified>
</cp:coreProperties>
</file>